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naga-1F\Desktop\請求書用紙インボイス制度対応\インボイス対応請求書_20250625最終\元データ(Excel)\点線パターン④\"/>
    </mc:Choice>
  </mc:AlternateContent>
  <xr:revisionPtr revIDLastSave="0" documentId="13_ncr:1_{E7C9DF66-F044-4691-BB8E-15E69514CE80}" xr6:coauthVersionLast="47" xr6:coauthVersionMax="47" xr10:uidLastSave="{00000000-0000-0000-0000-000000000000}"/>
  <bookViews>
    <workbookView xWindow="-28920" yWindow="-120" windowWidth="29040" windowHeight="15720" xr2:uid="{34A75486-ADF7-4F3F-88BC-0AABA93DAAEA}"/>
  </bookViews>
  <sheets>
    <sheet name="未契約分①　請求者控" sheetId="1" r:id="rId1"/>
    <sheet name="未契約分②　提出用" sheetId="2" r:id="rId2"/>
    <sheet name="未契約分③　提出用" sheetId="3" r:id="rId3"/>
  </sheets>
  <definedNames>
    <definedName name="_xlnm.Print_Area" localSheetId="0">'未契約分①　請求者控'!$A$1:$BB$41</definedName>
    <definedName name="_xlnm.Print_Area" localSheetId="1">'未契約分②　提出用'!$A$1:$BB$41</definedName>
    <definedName name="_xlnm.Print_Area" localSheetId="2">'未契約分③　提出用'!$A$1:$BB$41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13" i="1" l="1"/>
  <c r="BV12" i="1"/>
  <c r="BV11" i="1"/>
  <c r="O14" i="1" l="1"/>
  <c r="BX12" i="1"/>
  <c r="K12" i="1"/>
  <c r="BX13" i="1"/>
  <c r="AA14" i="1" s="1"/>
  <c r="L6" i="1"/>
  <c r="K6" i="1"/>
  <c r="AB14" i="1" l="1"/>
  <c r="U14" i="1"/>
  <c r="AC14" i="1"/>
  <c r="V14" i="1"/>
  <c r="W14" i="1"/>
  <c r="Y14" i="1"/>
  <c r="X14" i="1"/>
  <c r="Z14" i="1"/>
  <c r="R14" i="1"/>
  <c r="Q14" i="1"/>
  <c r="S14" i="1"/>
  <c r="T14" i="1"/>
  <c r="N14" i="1"/>
  <c r="P14" i="1"/>
  <c r="K14" i="1"/>
  <c r="L14" i="1"/>
  <c r="M14" i="1"/>
  <c r="BX11" i="1"/>
  <c r="BX14" i="1" s="1"/>
  <c r="BZ14" i="1" s="1"/>
  <c r="BF14" i="1" s="1"/>
  <c r="L6" i="3"/>
  <c r="K6" i="3"/>
  <c r="L6" i="2"/>
  <c r="K6" i="2"/>
  <c r="M6" i="1"/>
  <c r="M6" i="3" s="1"/>
  <c r="I6" i="1"/>
  <c r="I6" i="3" s="1"/>
  <c r="H6" i="1"/>
  <c r="H6" i="3" s="1"/>
  <c r="G6" i="1"/>
  <c r="G6" i="3" s="1"/>
  <c r="F6" i="1"/>
  <c r="F6" i="3" s="1"/>
  <c r="E6" i="1"/>
  <c r="E6" i="2" s="1"/>
  <c r="D6" i="1"/>
  <c r="D6" i="3" s="1"/>
  <c r="M6" i="2" l="1"/>
  <c r="G6" i="2"/>
  <c r="D6" i="2"/>
  <c r="H6" i="2"/>
  <c r="F6" i="2"/>
  <c r="E6" i="3"/>
  <c r="I6" i="2"/>
  <c r="A1" i="3" l="1"/>
  <c r="A1" i="2"/>
  <c r="AS2" i="3"/>
  <c r="AW1" i="3"/>
  <c r="J6" i="3"/>
  <c r="AW1" i="2"/>
  <c r="AS2" i="2"/>
  <c r="Q6" i="1"/>
  <c r="AD12" i="2"/>
  <c r="AD12" i="3"/>
  <c r="AD12" i="1"/>
  <c r="Q6" i="3" l="1"/>
  <c r="Q6" i="2"/>
  <c r="T12" i="1"/>
  <c r="K16" i="1"/>
  <c r="R12" i="1" l="1"/>
  <c r="S12" i="1"/>
  <c r="O14" i="3"/>
  <c r="AO10" i="1"/>
  <c r="AO9" i="1"/>
  <c r="AO9" i="3" s="1"/>
  <c r="AO3" i="1"/>
  <c r="AO3" i="2" s="1"/>
  <c r="BQ33" i="3"/>
  <c r="BP33" i="3"/>
  <c r="J6" i="2"/>
  <c r="AO14" i="1"/>
  <c r="AD14" i="1"/>
  <c r="AD14" i="3" s="1"/>
  <c r="T14" i="2"/>
  <c r="R14" i="3"/>
  <c r="Q14" i="3"/>
  <c r="P14" i="3"/>
  <c r="N14" i="2"/>
  <c r="L14" i="3"/>
  <c r="K14" i="3"/>
  <c r="AO13" i="1"/>
  <c r="AO13" i="3" s="1"/>
  <c r="AD13" i="1"/>
  <c r="AD13" i="3" s="1"/>
  <c r="BB12" i="1"/>
  <c r="BB12" i="3" s="1"/>
  <c r="BA12" i="1"/>
  <c r="BA12" i="3" s="1"/>
  <c r="AZ12" i="1"/>
  <c r="AZ12" i="3" s="1"/>
  <c r="AY12" i="1"/>
  <c r="AY12" i="3" s="1"/>
  <c r="AX12" i="1"/>
  <c r="AW12" i="1"/>
  <c r="AW12" i="2" s="1"/>
  <c r="AV12" i="1"/>
  <c r="AV12" i="3" s="1"/>
  <c r="AZ11" i="1"/>
  <c r="AV11" i="1"/>
  <c r="AV11" i="3" s="1"/>
  <c r="AS11" i="1"/>
  <c r="AT11" i="2" s="1"/>
  <c r="AO11" i="1"/>
  <c r="AO11" i="3" s="1"/>
  <c r="BB8" i="1"/>
  <c r="BA8" i="1"/>
  <c r="BA8" i="3" s="1"/>
  <c r="AZ8" i="1"/>
  <c r="AZ8" i="3" s="1"/>
  <c r="AY8" i="1"/>
  <c r="AY8" i="3" s="1"/>
  <c r="AX8" i="1"/>
  <c r="AX8" i="3" s="1"/>
  <c r="AW8" i="1"/>
  <c r="AW8" i="3" s="1"/>
  <c r="AV8" i="1"/>
  <c r="AU8" i="1"/>
  <c r="AU8" i="3" s="1"/>
  <c r="AT8" i="1"/>
  <c r="AT8" i="3" s="1"/>
  <c r="AS8" i="1"/>
  <c r="AS8" i="3" s="1"/>
  <c r="AR8" i="1"/>
  <c r="AR8" i="3" s="1"/>
  <c r="AQ8" i="1"/>
  <c r="AQ8" i="3" s="1"/>
  <c r="AP8" i="1"/>
  <c r="AO6" i="1"/>
  <c r="AO6" i="3" s="1"/>
  <c r="AO5" i="1"/>
  <c r="U5" i="1"/>
  <c r="U5" i="3" s="1"/>
  <c r="AO4" i="1"/>
  <c r="AO4" i="3" s="1"/>
  <c r="D4" i="1"/>
  <c r="D4" i="3" s="1"/>
  <c r="AW2" i="1"/>
  <c r="AW2" i="3" l="1"/>
  <c r="AW2" i="2"/>
  <c r="P12" i="1"/>
  <c r="P12" i="3" s="1"/>
  <c r="O12" i="1"/>
  <c r="O12" i="2" s="1"/>
  <c r="M12" i="1"/>
  <c r="M12" i="3" s="1"/>
  <c r="N12" i="1"/>
  <c r="N12" i="3" s="1"/>
  <c r="Q12" i="1"/>
  <c r="Q12" i="3" s="1"/>
  <c r="T12" i="3"/>
  <c r="L12" i="1"/>
  <c r="L12" i="3" s="1"/>
  <c r="S12" i="3"/>
  <c r="K12" i="3"/>
  <c r="R12" i="3"/>
  <c r="R13" i="1"/>
  <c r="R13" i="3" s="1"/>
  <c r="P13" i="1"/>
  <c r="P13" i="3" s="1"/>
  <c r="N13" i="1"/>
  <c r="N13" i="3" s="1"/>
  <c r="M13" i="1"/>
  <c r="M13" i="3" s="1"/>
  <c r="T13" i="1"/>
  <c r="T13" i="3" s="1"/>
  <c r="L13" i="1"/>
  <c r="L13" i="3" s="1"/>
  <c r="S13" i="1"/>
  <c r="S13" i="3" s="1"/>
  <c r="K13" i="1"/>
  <c r="K13" i="3" s="1"/>
  <c r="Q13" i="1"/>
  <c r="Q13" i="3" s="1"/>
  <c r="O13" i="1"/>
  <c r="O13" i="3" s="1"/>
  <c r="AT11" i="3"/>
  <c r="Y14" i="3"/>
  <c r="AW12" i="3"/>
  <c r="AV11" i="2"/>
  <c r="AQ8" i="2"/>
  <c r="AW8" i="2"/>
  <c r="N14" i="3"/>
  <c r="O14" i="2"/>
  <c r="T14" i="3"/>
  <c r="AO3" i="3"/>
  <c r="AO10" i="3"/>
  <c r="AO10" i="2"/>
  <c r="X14" i="3"/>
  <c r="X14" i="2"/>
  <c r="AX12" i="3"/>
  <c r="AX12" i="2"/>
  <c r="S14" i="3"/>
  <c r="S14" i="2"/>
  <c r="AZ11" i="3"/>
  <c r="AZ11" i="2"/>
  <c r="AO5" i="3"/>
  <c r="AO5" i="2"/>
  <c r="AV8" i="3"/>
  <c r="AV8" i="2"/>
  <c r="BB8" i="3"/>
  <c r="BB8" i="2"/>
  <c r="M14" i="3"/>
  <c r="M14" i="2"/>
  <c r="AP8" i="3"/>
  <c r="AP8" i="2"/>
  <c r="AO14" i="3"/>
  <c r="AO14" i="2"/>
  <c r="AR8" i="2"/>
  <c r="AX8" i="2"/>
  <c r="AO9" i="2"/>
  <c r="AD13" i="2"/>
  <c r="D4" i="2"/>
  <c r="AS8" i="2"/>
  <c r="AY8" i="2"/>
  <c r="AY12" i="2"/>
  <c r="AO13" i="2"/>
  <c r="P14" i="2"/>
  <c r="AO4" i="2"/>
  <c r="AO6" i="2"/>
  <c r="AT8" i="2"/>
  <c r="AZ8" i="2"/>
  <c r="AZ12" i="2"/>
  <c r="K14" i="2"/>
  <c r="Q14" i="2"/>
  <c r="U5" i="2"/>
  <c r="AU8" i="2"/>
  <c r="BA8" i="2"/>
  <c r="BA12" i="2"/>
  <c r="L14" i="2"/>
  <c r="R14" i="2"/>
  <c r="AD14" i="2"/>
  <c r="AO11" i="2"/>
  <c r="AV12" i="2"/>
  <c r="BB12" i="2"/>
  <c r="S13" i="2" l="1"/>
  <c r="P13" i="2"/>
  <c r="M13" i="2"/>
  <c r="R13" i="2"/>
  <c r="N12" i="2"/>
  <c r="M12" i="2"/>
  <c r="Q12" i="2"/>
  <c r="T12" i="2"/>
  <c r="L12" i="2"/>
  <c r="O12" i="3"/>
  <c r="K12" i="2"/>
  <c r="P12" i="2"/>
  <c r="S12" i="2"/>
  <c r="R12" i="2"/>
  <c r="X12" i="1"/>
  <c r="X12" i="3" s="1"/>
  <c r="W12" i="1"/>
  <c r="W12" i="3" s="1"/>
  <c r="V12" i="1"/>
  <c r="V12" i="3" s="1"/>
  <c r="AC12" i="1"/>
  <c r="AC12" i="2" s="1"/>
  <c r="U12" i="1"/>
  <c r="Z12" i="1"/>
  <c r="Z12" i="3" s="1"/>
  <c r="AB12" i="1"/>
  <c r="AB12" i="3" s="1"/>
  <c r="AA12" i="1"/>
  <c r="AA12" i="2" s="1"/>
  <c r="Y12" i="1"/>
  <c r="Y12" i="3" s="1"/>
  <c r="K13" i="2"/>
  <c r="T13" i="2"/>
  <c r="N13" i="2"/>
  <c r="O13" i="2"/>
  <c r="Q13" i="2"/>
  <c r="AA13" i="1"/>
  <c r="AA13" i="3" s="1"/>
  <c r="Z13" i="1"/>
  <c r="Z13" i="3" s="1"/>
  <c r="AC13" i="1"/>
  <c r="AC13" i="3" s="1"/>
  <c r="U13" i="1"/>
  <c r="U13" i="3" s="1"/>
  <c r="Y13" i="1"/>
  <c r="Y13" i="3" s="1"/>
  <c r="X13" i="1"/>
  <c r="X13" i="3" s="1"/>
  <c r="W13" i="1"/>
  <c r="W13" i="3" s="1"/>
  <c r="V13" i="1"/>
  <c r="V13" i="2" s="1"/>
  <c r="AB13" i="1"/>
  <c r="L13" i="2"/>
  <c r="Y14" i="2"/>
  <c r="Z14" i="3"/>
  <c r="Z14" i="2"/>
  <c r="W14" i="3"/>
  <c r="W14" i="2"/>
  <c r="AA14" i="3"/>
  <c r="AA14" i="2"/>
  <c r="V14" i="3"/>
  <c r="V14" i="2"/>
  <c r="U14" i="3"/>
  <c r="U14" i="2"/>
  <c r="T16" i="1"/>
  <c r="N16" i="1"/>
  <c r="S16" i="1"/>
  <c r="M16" i="1"/>
  <c r="R16" i="1"/>
  <c r="L16" i="1"/>
  <c r="Q16" i="1"/>
  <c r="P16" i="1"/>
  <c r="O16" i="1"/>
  <c r="AB14" i="3"/>
  <c r="AB14" i="2"/>
  <c r="AC14" i="3"/>
  <c r="AC14" i="2"/>
  <c r="AA13" i="2" l="1"/>
  <c r="Y13" i="2"/>
  <c r="V13" i="3"/>
  <c r="AC13" i="2"/>
  <c r="V12" i="2"/>
  <c r="AB12" i="2"/>
  <c r="X13" i="2"/>
  <c r="W13" i="2"/>
  <c r="AA12" i="3"/>
  <c r="AC12" i="3"/>
  <c r="W12" i="2"/>
  <c r="X12" i="2"/>
  <c r="U12" i="3"/>
  <c r="U12" i="2"/>
  <c r="Y12" i="2"/>
  <c r="Z12" i="2"/>
  <c r="Z13" i="2"/>
  <c r="AB13" i="3"/>
  <c r="AB13" i="2"/>
  <c r="U13" i="2"/>
  <c r="N16" i="3"/>
  <c r="N16" i="2"/>
  <c r="Q16" i="3"/>
  <c r="Q16" i="2"/>
  <c r="T16" i="3"/>
  <c r="T16" i="2"/>
  <c r="L16" i="3"/>
  <c r="L16" i="2"/>
  <c r="M16" i="3"/>
  <c r="M16" i="2"/>
  <c r="K16" i="2"/>
  <c r="K16" i="3"/>
  <c r="R16" i="3"/>
  <c r="R16" i="2"/>
  <c r="O16" i="3"/>
  <c r="O16" i="2"/>
  <c r="P16" i="3"/>
  <c r="P16" i="2"/>
  <c r="S16" i="3"/>
  <c r="S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yoshinaga-1F</author>
  </authors>
  <commentList>
    <comment ref="BF5" authorId="0" shapeId="0" xr:uid="{E3F3EC3E-9462-4B05-80B9-AD19BDC748BC}">
      <text>
        <r>
          <rPr>
            <b/>
            <sz val="11"/>
            <color indexed="10"/>
            <rFont val="MS P ゴシック"/>
            <family val="3"/>
            <charset val="128"/>
          </rPr>
          <t>単価契約の場合のみご記入ください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L5" authorId="0" shapeId="0" xr:uid="{C66916ED-6D6D-4596-9643-BCDB811D43CF}">
      <text>
        <r>
          <rPr>
            <b/>
            <sz val="11"/>
            <color indexed="10"/>
            <rFont val="MS P ゴシック"/>
            <family val="3"/>
            <charset val="128"/>
          </rPr>
          <t>単価契約の場合のみご記入ください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BF11" authorId="0" shapeId="0" xr:uid="{D5665913-8B74-40F9-A4C9-0953838B418D}">
      <text>
        <r>
          <rPr>
            <b/>
            <sz val="11"/>
            <color indexed="10"/>
            <rFont val="MS P ゴシック"/>
            <family val="3"/>
            <charset val="128"/>
          </rPr>
          <t>8％対象金額は税込金額をご記入ください</t>
        </r>
      </text>
    </comment>
    <comment ref="BF12" authorId="0" shapeId="0" xr:uid="{015580E3-E180-43A0-835E-8FB560E07301}">
      <text>
        <r>
          <rPr>
            <b/>
            <sz val="11"/>
            <color indexed="10"/>
            <rFont val="MS P ゴシック"/>
            <family val="3"/>
            <charset val="128"/>
          </rPr>
          <t>10％対象金額は税込金額をご記入ください</t>
        </r>
      </text>
    </comment>
  </commentList>
</comments>
</file>

<file path=xl/sharedStrings.xml><?xml version="1.0" encoding="utf-8"?>
<sst xmlns="http://schemas.openxmlformats.org/spreadsheetml/2006/main" count="278" uniqueCount="138">
  <si>
    <t>記入例</t>
    <rPh sb="0" eb="3">
      <t>キニュウレイ</t>
    </rPh>
    <phoneticPr fontId="2"/>
  </si>
  <si>
    <t>工事名</t>
    <rPh sb="0" eb="3">
      <t>コウジメイ</t>
    </rPh>
    <phoneticPr fontId="2"/>
  </si>
  <si>
    <t>工事名</t>
    <rPh sb="0" eb="2">
      <t>コウジ</t>
    </rPh>
    <rPh sb="2" eb="3">
      <t>メイ</t>
    </rPh>
    <phoneticPr fontId="2"/>
  </si>
  <si>
    <t>請　求　内　容</t>
    <rPh sb="0" eb="1">
      <t>ショウ</t>
    </rPh>
    <rPh sb="2" eb="3">
      <t>モトム</t>
    </rPh>
    <rPh sb="4" eb="5">
      <t>ナイ</t>
    </rPh>
    <rPh sb="6" eb="7">
      <t>カタチ</t>
    </rPh>
    <phoneticPr fontId="2"/>
  </si>
  <si>
    <t>住　所</t>
    <rPh sb="0" eb="1">
      <t>ジュウ</t>
    </rPh>
    <rPh sb="2" eb="3">
      <t>ショ</t>
    </rPh>
    <phoneticPr fontId="2"/>
  </si>
  <si>
    <t>会社名</t>
    <rPh sb="0" eb="3">
      <t>カイシャメイ</t>
    </rPh>
    <phoneticPr fontId="2"/>
  </si>
  <si>
    <t>注文書番号</t>
    <rPh sb="0" eb="3">
      <t>チュウモンショ</t>
    </rPh>
    <rPh sb="3" eb="5">
      <t>バンゴウ</t>
    </rPh>
    <phoneticPr fontId="2"/>
  </si>
  <si>
    <t>-</t>
    <phoneticPr fontId="2"/>
  </si>
  <si>
    <t>代表者名</t>
    <rPh sb="0" eb="4">
      <t>ダイヒョウシャメイ</t>
    </rPh>
    <phoneticPr fontId="2"/>
  </si>
  <si>
    <t>請求内容</t>
    <rPh sb="0" eb="4">
      <t>セイキュウナイヨウ</t>
    </rPh>
    <phoneticPr fontId="2"/>
  </si>
  <si>
    <t>工事･納品額(税抜)</t>
    <rPh sb="0" eb="2">
      <t>コウジ</t>
    </rPh>
    <rPh sb="3" eb="5">
      <t>ノウヒン</t>
    </rPh>
    <rPh sb="5" eb="6">
      <t>ガク</t>
    </rPh>
    <rPh sb="7" eb="8">
      <t>ゼイ</t>
    </rPh>
    <rPh sb="8" eb="9">
      <t>ヌ</t>
    </rPh>
    <phoneticPr fontId="2"/>
  </si>
  <si>
    <t>同左消費税額</t>
    <rPh sb="0" eb="2">
      <t>ドウヒダリ</t>
    </rPh>
    <rPh sb="2" eb="6">
      <t>ショウヒゼイガク</t>
    </rPh>
    <phoneticPr fontId="2"/>
  </si>
  <si>
    <t>備考欄</t>
    <rPh sb="0" eb="3">
      <t>ビコウラン</t>
    </rPh>
    <phoneticPr fontId="2"/>
  </si>
  <si>
    <t>契約金額</t>
    <rPh sb="0" eb="4">
      <t>ケイヤクキンガク</t>
    </rPh>
    <phoneticPr fontId="2"/>
  </si>
  <si>
    <t>契約金額</t>
    <rPh sb="0" eb="2">
      <t>ケイヤク</t>
    </rPh>
    <rPh sb="2" eb="4">
      <t>キンガク</t>
    </rPh>
    <phoneticPr fontId="2"/>
  </si>
  <si>
    <t>登録番号</t>
    <rPh sb="0" eb="4">
      <t>トウロクバンゴウ</t>
    </rPh>
    <phoneticPr fontId="2"/>
  </si>
  <si>
    <t>T</t>
    <phoneticPr fontId="2"/>
  </si>
  <si>
    <t>出来高金額</t>
    <rPh sb="0" eb="5">
      <t>デキダカキンガク</t>
    </rPh>
    <phoneticPr fontId="2"/>
  </si>
  <si>
    <t>出来高金額(A)</t>
    <rPh sb="0" eb="3">
      <t>デキダカ</t>
    </rPh>
    <rPh sb="3" eb="5">
      <t>キンガク</t>
    </rPh>
    <phoneticPr fontId="2"/>
  </si>
  <si>
    <t>電　話</t>
    <rPh sb="0" eb="1">
      <t>デン</t>
    </rPh>
    <rPh sb="2" eb="3">
      <t>ハナシ</t>
    </rPh>
    <phoneticPr fontId="2"/>
  </si>
  <si>
    <t>既支払金額</t>
    <rPh sb="0" eb="1">
      <t>スデ</t>
    </rPh>
    <rPh sb="1" eb="3">
      <t>シハラ</t>
    </rPh>
    <rPh sb="4" eb="5">
      <t>ガク</t>
    </rPh>
    <phoneticPr fontId="2"/>
  </si>
  <si>
    <t>FAX</t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</si>
  <si>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</si>
  <si>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今回請求額[(A)－(B)]</t>
    <rPh sb="0" eb="2">
      <t>コンカイ</t>
    </rPh>
    <rPh sb="2" eb="4">
      <t>セイキュウ</t>
    </rPh>
    <rPh sb="4" eb="5">
      <t>ガク</t>
    </rPh>
    <phoneticPr fontId="2"/>
  </si>
  <si>
    <t>取引銀行</t>
    <rPh sb="0" eb="4">
      <t>トリヒキギンコウ</t>
    </rPh>
    <phoneticPr fontId="2"/>
  </si>
  <si>
    <t>８％対象金額</t>
    <rPh sb="2" eb="4">
      <t>タイショウ</t>
    </rPh>
    <rPh sb="4" eb="6">
      <t>キンガク</t>
    </rPh>
    <phoneticPr fontId="2"/>
  </si>
  <si>
    <t>備　考</t>
    <rPh sb="0" eb="1">
      <t>ビ</t>
    </rPh>
    <rPh sb="2" eb="3">
      <t>コウ</t>
    </rPh>
    <phoneticPr fontId="2"/>
  </si>
  <si>
    <t>8%軽減税率対象金額</t>
    <rPh sb="2" eb="4">
      <t>ケイゲン</t>
    </rPh>
    <rPh sb="4" eb="6">
      <t>ゼイリツ</t>
    </rPh>
    <rPh sb="6" eb="8">
      <t>タイショウ</t>
    </rPh>
    <rPh sb="8" eb="10">
      <t>キンガク</t>
    </rPh>
    <phoneticPr fontId="2"/>
  </si>
  <si>
    <t>当座</t>
    <rPh sb="0" eb="2">
      <t>トウザ</t>
    </rPh>
    <phoneticPr fontId="2"/>
  </si>
  <si>
    <t>普通</t>
    <rPh sb="0" eb="2">
      <t>フツウ</t>
    </rPh>
    <phoneticPr fontId="2"/>
  </si>
  <si>
    <t>No</t>
    <phoneticPr fontId="2"/>
  </si>
  <si>
    <t>１０％対象金額</t>
    <rPh sb="3" eb="5">
      <t>タイショウ</t>
    </rPh>
    <rPh sb="5" eb="7">
      <t>キンガク</t>
    </rPh>
    <phoneticPr fontId="2"/>
  </si>
  <si>
    <t>10%対象金額</t>
    <rPh sb="3" eb="5">
      <t>タイショウ</t>
    </rPh>
    <rPh sb="5" eb="7">
      <t>キンガク</t>
    </rPh>
    <phoneticPr fontId="2"/>
  </si>
  <si>
    <t>フリガナ</t>
    <phoneticPr fontId="2"/>
  </si>
  <si>
    <t>課税対象外金額</t>
    <rPh sb="0" eb="4">
      <t>カゼイタイショウ</t>
    </rPh>
    <rPh sb="4" eb="5">
      <t>ソト</t>
    </rPh>
    <rPh sb="5" eb="7">
      <t>キンガク</t>
    </rPh>
    <phoneticPr fontId="2"/>
  </si>
  <si>
    <t>課税対象外金額</t>
    <rPh sb="0" eb="2">
      <t>カゼイ</t>
    </rPh>
    <rPh sb="2" eb="5">
      <t>タイショウガイ</t>
    </rPh>
    <rPh sb="5" eb="7">
      <t>キンガク</t>
    </rPh>
    <phoneticPr fontId="2"/>
  </si>
  <si>
    <t>口座名義</t>
    <rPh sb="0" eb="4">
      <t>コウザメイギ</t>
    </rPh>
    <phoneticPr fontId="2"/>
  </si>
  <si>
    <t>今回請求額</t>
    <rPh sb="0" eb="5">
      <t>コンカイセイキュウガク</t>
    </rPh>
    <phoneticPr fontId="2"/>
  </si>
  <si>
    <t>今回請求金額(税込)</t>
    <rPh sb="0" eb="2">
      <t>コンカイ</t>
    </rPh>
    <rPh sb="2" eb="4">
      <t>セイキュウ</t>
    </rPh>
    <rPh sb="4" eb="6">
      <t>キンガク</t>
    </rPh>
    <rPh sb="7" eb="9">
      <t>ゼイコ</t>
    </rPh>
    <phoneticPr fontId="2"/>
  </si>
  <si>
    <t>郵便番号</t>
    <rPh sb="0" eb="4">
      <t>ユウビンバンゴウ</t>
    </rPh>
    <phoneticPr fontId="2"/>
  </si>
  <si>
    <t>-（ハイフン）無しで記入</t>
    <rPh sb="7" eb="8">
      <t>ナ</t>
    </rPh>
    <rPh sb="10" eb="12">
      <t>キニュウ</t>
    </rPh>
    <phoneticPr fontId="2"/>
  </si>
  <si>
    <t>※</t>
    <phoneticPr fontId="2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</si>
  <si>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2"/>
  </si>
  <si>
    <t>住所</t>
    <rPh sb="0" eb="2">
      <t>ジュウショ</t>
    </rPh>
    <phoneticPr fontId="2"/>
  </si>
  <si>
    <t>1,</t>
    <phoneticPr fontId="2"/>
  </si>
  <si>
    <t>2,</t>
    <phoneticPr fontId="2"/>
  </si>
  <si>
    <t>工事名は必ず記入下さい。(工事名毎の受付となります。)</t>
    <rPh sb="0" eb="2">
      <t>コウジ</t>
    </rPh>
    <rPh sb="2" eb="3">
      <t>メイ</t>
    </rPh>
    <rPh sb="4" eb="5">
      <t>カナラ</t>
    </rPh>
    <rPh sb="6" eb="8">
      <t>キニュウ</t>
    </rPh>
    <rPh sb="8" eb="9">
      <t>クダ</t>
    </rPh>
    <rPh sb="13" eb="17">
      <t>コウジメイゴト</t>
    </rPh>
    <rPh sb="18" eb="20">
      <t>ウケツケ</t>
    </rPh>
    <phoneticPr fontId="2"/>
  </si>
  <si>
    <t>3,</t>
    <phoneticPr fontId="2"/>
  </si>
  <si>
    <t>4,</t>
    <phoneticPr fontId="2"/>
  </si>
  <si>
    <t>注文書番号は、注文書の番号を記入下さい。（単価契約の場合）</t>
    <rPh sb="0" eb="3">
      <t>チュウモンショ</t>
    </rPh>
    <rPh sb="3" eb="5">
      <t>バンゴウ</t>
    </rPh>
    <rPh sb="7" eb="10">
      <t>チュウモンショ</t>
    </rPh>
    <rPh sb="11" eb="13">
      <t>バンゴウ</t>
    </rPh>
    <rPh sb="14" eb="16">
      <t>キニュウ</t>
    </rPh>
    <rPh sb="16" eb="17">
      <t>クダ</t>
    </rPh>
    <rPh sb="21" eb="25">
      <t>タンカケイヤク</t>
    </rPh>
    <rPh sb="26" eb="28">
      <t>バアイ</t>
    </rPh>
    <phoneticPr fontId="2"/>
  </si>
  <si>
    <t>電話番号</t>
    <rPh sb="0" eb="4">
      <t>デンワバンゴウ</t>
    </rPh>
    <phoneticPr fontId="2"/>
  </si>
  <si>
    <t>5,</t>
    <phoneticPr fontId="2"/>
  </si>
  <si>
    <t>ＦＡＸ番号</t>
    <rPh sb="3" eb="5">
      <t>バンゴウ</t>
    </rPh>
    <phoneticPr fontId="2"/>
  </si>
  <si>
    <t>6,</t>
    <phoneticPr fontId="2"/>
  </si>
  <si>
    <t>締切日は、月末締めとなります。</t>
    <rPh sb="0" eb="3">
      <t>シメキリビ</t>
    </rPh>
    <rPh sb="5" eb="7">
      <t>ゲツマツ</t>
    </rPh>
    <rPh sb="7" eb="8">
      <t>シ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</si>
  <si>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</si>
  <si>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</si>
  <si>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銀行の欄はプルダウンより該当する金融機関を選択</t>
    <rPh sb="0" eb="2">
      <t>ギンコウ</t>
    </rPh>
    <rPh sb="3" eb="4">
      <t>ラン</t>
    </rPh>
    <rPh sb="12" eb="14">
      <t>ガイトウ</t>
    </rPh>
    <rPh sb="16" eb="20">
      <t>キンユウキカン</t>
    </rPh>
    <rPh sb="21" eb="23">
      <t>センタク</t>
    </rPh>
    <phoneticPr fontId="2"/>
  </si>
  <si>
    <t>信金</t>
    <rPh sb="0" eb="2">
      <t>シンキン</t>
    </rPh>
    <phoneticPr fontId="2"/>
  </si>
  <si>
    <t>信組</t>
    <rPh sb="0" eb="2">
      <t>シンクミ</t>
    </rPh>
    <phoneticPr fontId="2"/>
  </si>
  <si>
    <t>農協</t>
    <rPh sb="0" eb="2">
      <t>ノウキョウ</t>
    </rPh>
    <phoneticPr fontId="2"/>
  </si>
  <si>
    <t>7,</t>
    <phoneticPr fontId="2"/>
  </si>
  <si>
    <t>請求書提出は、締切日翌月5日迄、熊本本社必着にてお願いします。（〒861-4172　熊本市南区御幸笛田二丁目１５番１号）</t>
    <rPh sb="0" eb="3">
      <t>セイキュウショ</t>
    </rPh>
    <rPh sb="3" eb="5">
      <t>テイシュツ</t>
    </rPh>
    <rPh sb="7" eb="10">
      <t>シメキリビ</t>
    </rPh>
    <rPh sb="10" eb="11">
      <t>ヨク</t>
    </rPh>
    <rPh sb="11" eb="12">
      <t>ツキ</t>
    </rPh>
    <rPh sb="13" eb="14">
      <t>ニチ</t>
    </rPh>
    <rPh sb="14" eb="15">
      <t>マデ</t>
    </rPh>
    <rPh sb="16" eb="18">
      <t>クマモト</t>
    </rPh>
    <rPh sb="18" eb="20">
      <t>ホンシャ</t>
    </rPh>
    <rPh sb="20" eb="22">
      <t>ヒッチャク</t>
    </rPh>
    <rPh sb="25" eb="26">
      <t>ネガ</t>
    </rPh>
    <phoneticPr fontId="2"/>
  </si>
  <si>
    <t>預金種別</t>
    <rPh sb="0" eb="4">
      <t>ヨキンシュベツ</t>
    </rPh>
    <phoneticPr fontId="2"/>
  </si>
  <si>
    <t>当座預金又は、普通預金の□をクリック</t>
    <rPh sb="0" eb="2">
      <t>トウザ</t>
    </rPh>
    <rPh sb="2" eb="4">
      <t>ヨキン</t>
    </rPh>
    <rPh sb="4" eb="5">
      <t>マタ</t>
    </rPh>
    <rPh sb="7" eb="11">
      <t>フツウヨキン</t>
    </rPh>
    <phoneticPr fontId="2"/>
  </si>
  <si>
    <t>8,</t>
    <phoneticPr fontId="2"/>
  </si>
  <si>
    <t>同一現場内であっても契約毎・未契約毎に請求書を提出下さい。</t>
    <rPh sb="0" eb="2">
      <t>ドウイツ</t>
    </rPh>
    <rPh sb="2" eb="5">
      <t>ゲンバナイ</t>
    </rPh>
    <rPh sb="10" eb="12">
      <t>ケイヤク</t>
    </rPh>
    <rPh sb="12" eb="13">
      <t>ゴト</t>
    </rPh>
    <rPh sb="14" eb="18">
      <t>ミケイヤクゴト</t>
    </rPh>
    <rPh sb="19" eb="22">
      <t>セイキュウショ</t>
    </rPh>
    <rPh sb="23" eb="25">
      <t>テイシュツ</t>
    </rPh>
    <rPh sb="25" eb="26">
      <t>クダ</t>
    </rPh>
    <phoneticPr fontId="2"/>
  </si>
  <si>
    <t>口座番号</t>
    <rPh sb="0" eb="4">
      <t>コウザバンゴウ</t>
    </rPh>
    <phoneticPr fontId="2"/>
  </si>
  <si>
    <t>9,</t>
    <phoneticPr fontId="2"/>
  </si>
  <si>
    <t>契約分・未契約分は請求書様式が異なります。契約が有る場合は、別途契約分様式に記入下さい。</t>
    <rPh sb="0" eb="3">
      <t>ケイヤクブン</t>
    </rPh>
    <rPh sb="4" eb="8">
      <t>ミケイヤクブン</t>
    </rPh>
    <rPh sb="9" eb="14">
      <t>セイキュウショヨウシキ</t>
    </rPh>
    <rPh sb="15" eb="16">
      <t>コト</t>
    </rPh>
    <rPh sb="21" eb="23">
      <t>ケイヤク</t>
    </rPh>
    <rPh sb="24" eb="25">
      <t>ア</t>
    </rPh>
    <rPh sb="26" eb="28">
      <t>バアイ</t>
    </rPh>
    <rPh sb="30" eb="32">
      <t>ベット</t>
    </rPh>
    <rPh sb="32" eb="34">
      <t>ケイヤク</t>
    </rPh>
    <rPh sb="34" eb="35">
      <t>ブン</t>
    </rPh>
    <rPh sb="35" eb="37">
      <t>ヨウシキ</t>
    </rPh>
    <rPh sb="38" eb="40">
      <t>キニュウ</t>
    </rPh>
    <rPh sb="40" eb="41">
      <t>クダ</t>
    </rPh>
    <phoneticPr fontId="2"/>
  </si>
  <si>
    <t>（単価契約は未契約用様式にてご請求下さい。）</t>
    <rPh sb="1" eb="5">
      <t>タンカケイヤク</t>
    </rPh>
    <rPh sb="6" eb="10">
      <t>ミケイヤクヨウ</t>
    </rPh>
    <rPh sb="10" eb="12">
      <t>ヨウシキ</t>
    </rPh>
    <rPh sb="15" eb="17">
      <t>セイキュウ</t>
    </rPh>
    <rPh sb="17" eb="18">
      <t>クダ</t>
    </rPh>
    <phoneticPr fontId="2"/>
  </si>
  <si>
    <t>10,</t>
    <phoneticPr fontId="2"/>
  </si>
  <si>
    <t>請求金額は現場代理人と打合せして提出下さい。訂正の場合は再提出をお願いします。</t>
    <rPh sb="0" eb="2">
      <t>セイキュウ</t>
    </rPh>
    <rPh sb="2" eb="4">
      <t>キンガク</t>
    </rPh>
    <rPh sb="5" eb="7">
      <t>ゲンバ</t>
    </rPh>
    <rPh sb="7" eb="10">
      <t>ダイリニン</t>
    </rPh>
    <rPh sb="11" eb="13">
      <t>ウチアワ</t>
    </rPh>
    <rPh sb="16" eb="18">
      <t>テイシュツ</t>
    </rPh>
    <rPh sb="18" eb="19">
      <t>クダ</t>
    </rPh>
    <rPh sb="22" eb="24">
      <t>テイセイ</t>
    </rPh>
    <rPh sb="25" eb="27">
      <t>バアイ</t>
    </rPh>
    <rPh sb="28" eb="31">
      <t>サイテイシュツ</t>
    </rPh>
    <rPh sb="33" eb="34">
      <t>ネガ</t>
    </rPh>
    <phoneticPr fontId="2"/>
  </si>
  <si>
    <t>印</t>
    <rPh sb="0" eb="1">
      <t>イン</t>
    </rPh>
    <phoneticPr fontId="2"/>
  </si>
  <si>
    <t>取引銀行</t>
    <rPh sb="0" eb="2">
      <t>トリヒキ</t>
    </rPh>
    <rPh sb="2" eb="3">
      <t>ギン</t>
    </rPh>
    <rPh sb="3" eb="4">
      <t>コウ</t>
    </rPh>
    <phoneticPr fontId="2"/>
  </si>
  <si>
    <t>工事番号</t>
    <rPh sb="0" eb="2">
      <t>コウジ</t>
    </rPh>
    <rPh sb="2" eb="4">
      <t>バンゴウ</t>
    </rPh>
    <phoneticPr fontId="2"/>
  </si>
  <si>
    <t>決済日</t>
    <rPh sb="0" eb="3">
      <t>ケッサイビ</t>
    </rPh>
    <phoneticPr fontId="2"/>
  </si>
  <si>
    <t>年　　 月　　 日</t>
    <rPh sb="0" eb="1">
      <t>ネン</t>
    </rPh>
    <rPh sb="4" eb="5">
      <t>ツキ</t>
    </rPh>
    <rPh sb="8" eb="9">
      <t>ヒ</t>
    </rPh>
    <phoneticPr fontId="2"/>
  </si>
  <si>
    <t>工　事　費　査　定　欄</t>
    <rPh sb="0" eb="1">
      <t>コウ</t>
    </rPh>
    <rPh sb="2" eb="3">
      <t>コト</t>
    </rPh>
    <rPh sb="4" eb="5">
      <t>ヒ</t>
    </rPh>
    <rPh sb="6" eb="7">
      <t>サ</t>
    </rPh>
    <rPh sb="8" eb="9">
      <t>サダム</t>
    </rPh>
    <rPh sb="10" eb="11">
      <t>ラン</t>
    </rPh>
    <phoneticPr fontId="2"/>
  </si>
  <si>
    <t>消費税査定欄</t>
    <rPh sb="0" eb="3">
      <t>ショウヒゼイ</t>
    </rPh>
    <rPh sb="3" eb="5">
      <t>サテイ</t>
    </rPh>
    <rPh sb="5" eb="6">
      <t>ラン</t>
    </rPh>
    <phoneticPr fontId="2"/>
  </si>
  <si>
    <t>今回支払金額(税込)</t>
    <rPh sb="0" eb="2">
      <t>コンカイ</t>
    </rPh>
    <rPh sb="2" eb="4">
      <t>シハラ</t>
    </rPh>
    <rPh sb="4" eb="6">
      <t>キンガク</t>
    </rPh>
    <rPh sb="7" eb="9">
      <t>ゼイコ</t>
    </rPh>
    <phoneticPr fontId="2"/>
  </si>
  <si>
    <t>今回迄の出来高金額(　　　％)</t>
    <rPh sb="0" eb="2">
      <t>コンカイ</t>
    </rPh>
    <rPh sb="2" eb="3">
      <t>マデ</t>
    </rPh>
    <rPh sb="4" eb="7">
      <t>デキダカ</t>
    </rPh>
    <rPh sb="7" eb="9">
      <t>キンガク</t>
    </rPh>
    <phoneticPr fontId="2"/>
  </si>
  <si>
    <t>工　種　別　内　訳　書　(税別)</t>
    <rPh sb="0" eb="1">
      <t>コウ</t>
    </rPh>
    <rPh sb="2" eb="3">
      <t>シュ</t>
    </rPh>
    <rPh sb="4" eb="5">
      <t>ベツ</t>
    </rPh>
    <rPh sb="6" eb="7">
      <t>ナイ</t>
    </rPh>
    <rPh sb="8" eb="9">
      <t>ワケ</t>
    </rPh>
    <rPh sb="10" eb="11">
      <t>ショ</t>
    </rPh>
    <rPh sb="13" eb="15">
      <t>ゼイベツ</t>
    </rPh>
    <phoneticPr fontId="2"/>
  </si>
  <si>
    <t>前回迄の支払金額</t>
    <rPh sb="0" eb="2">
      <t>ゼンカイ</t>
    </rPh>
    <rPh sb="2" eb="3">
      <t>マデ</t>
    </rPh>
    <rPh sb="4" eb="6">
      <t>シハラ</t>
    </rPh>
    <rPh sb="6" eb="8">
      <t>キンガク</t>
    </rPh>
    <phoneticPr fontId="2"/>
  </si>
  <si>
    <t>工種ｺｰﾄﾞ</t>
    <rPh sb="0" eb="1">
      <t>コウ</t>
    </rPh>
    <rPh sb="1" eb="2">
      <t>タネ</t>
    </rPh>
    <phoneticPr fontId="2"/>
  </si>
  <si>
    <t>工　種　名</t>
    <rPh sb="0" eb="1">
      <t>コウ</t>
    </rPh>
    <rPh sb="2" eb="3">
      <t>シュ</t>
    </rPh>
    <rPh sb="4" eb="5">
      <t>ナ</t>
    </rPh>
    <phoneticPr fontId="2"/>
  </si>
  <si>
    <t>費目別</t>
    <rPh sb="0" eb="2">
      <t>ヒモク</t>
    </rPh>
    <rPh sb="2" eb="3">
      <t>ベツ</t>
    </rPh>
    <phoneticPr fontId="2"/>
  </si>
  <si>
    <t>内　訳　金　額　(税別)</t>
    <rPh sb="0" eb="1">
      <t>ウチ</t>
    </rPh>
    <rPh sb="2" eb="3">
      <t>ヤク</t>
    </rPh>
    <rPh sb="4" eb="5">
      <t>キン</t>
    </rPh>
    <rPh sb="6" eb="7">
      <t>ガク</t>
    </rPh>
    <rPh sb="9" eb="11">
      <t>ゼイベツ</t>
    </rPh>
    <phoneticPr fontId="2"/>
  </si>
  <si>
    <t>材</t>
    <rPh sb="0" eb="1">
      <t>ザイ</t>
    </rPh>
    <phoneticPr fontId="2"/>
  </si>
  <si>
    <t>外</t>
    <rPh sb="0" eb="1">
      <t>ガイ</t>
    </rPh>
    <phoneticPr fontId="2"/>
  </si>
  <si>
    <t>労</t>
    <rPh sb="0" eb="1">
      <t>ロウ</t>
    </rPh>
    <phoneticPr fontId="2"/>
  </si>
  <si>
    <t>経</t>
    <rPh sb="0" eb="1">
      <t>ケイ</t>
    </rPh>
    <phoneticPr fontId="2"/>
  </si>
  <si>
    <t>10%対象金額</t>
    <rPh sb="3" eb="7">
      <t>タイショウキンガク</t>
    </rPh>
    <phoneticPr fontId="2"/>
  </si>
  <si>
    <t>課税対象外金額</t>
    <rPh sb="0" eb="2">
      <t>カゼイ</t>
    </rPh>
    <rPh sb="2" eb="4">
      <t>タイショウ</t>
    </rPh>
    <rPh sb="4" eb="5">
      <t>ガイ</t>
    </rPh>
    <rPh sb="5" eb="7">
      <t>キンガク</t>
    </rPh>
    <phoneticPr fontId="2"/>
  </si>
  <si>
    <t>今回支払金額</t>
    <rPh sb="0" eb="2">
      <t>コンカイ</t>
    </rPh>
    <rPh sb="2" eb="4">
      <t>シハラ</t>
    </rPh>
    <rPh sb="4" eb="6">
      <t>キンガク</t>
    </rPh>
    <phoneticPr fontId="2"/>
  </si>
  <si>
    <t>支払累計額</t>
    <rPh sb="0" eb="2">
      <t>シハラ</t>
    </rPh>
    <rPh sb="2" eb="4">
      <t>ルイケイ</t>
    </rPh>
    <rPh sb="4" eb="5">
      <t>ガク</t>
    </rPh>
    <phoneticPr fontId="2"/>
  </si>
  <si>
    <t>契約残金</t>
    <rPh sb="0" eb="2">
      <t>ケイヤク</t>
    </rPh>
    <rPh sb="2" eb="4">
      <t>ザンキン</t>
    </rPh>
    <phoneticPr fontId="2"/>
  </si>
  <si>
    <t>同　上　合　計　金　額</t>
    <rPh sb="0" eb="1">
      <t>ドウ</t>
    </rPh>
    <rPh sb="2" eb="3">
      <t>ジョウ</t>
    </rPh>
    <rPh sb="4" eb="5">
      <t>ゴウ</t>
    </rPh>
    <rPh sb="6" eb="7">
      <t>ケイ</t>
    </rPh>
    <rPh sb="8" eb="9">
      <t>キン</t>
    </rPh>
    <rPh sb="10" eb="11">
      <t>ガク</t>
    </rPh>
    <phoneticPr fontId="2"/>
  </si>
  <si>
    <t>備　考　欄　</t>
    <rPh sb="0" eb="1">
      <t>ソナエ</t>
    </rPh>
    <rPh sb="2" eb="3">
      <t>コウ</t>
    </rPh>
    <rPh sb="4" eb="5">
      <t>ラン</t>
    </rPh>
    <phoneticPr fontId="2"/>
  </si>
  <si>
    <t>社長</t>
    <rPh sb="0" eb="2">
      <t>シャチョウ</t>
    </rPh>
    <phoneticPr fontId="2"/>
  </si>
  <si>
    <t>部長</t>
    <rPh sb="0" eb="2">
      <t>ブチョウ</t>
    </rPh>
    <phoneticPr fontId="2"/>
  </si>
  <si>
    <t>作業所長</t>
    <rPh sb="0" eb="4">
      <t>サギョウショチョウ</t>
    </rPh>
    <phoneticPr fontId="2"/>
  </si>
  <si>
    <t>本請求書は、3枚１組(①・②・③)です。(①は請求者控え、②・③を㈱吉永産業に提出下さい。)</t>
    <rPh sb="0" eb="1">
      <t>ホン</t>
    </rPh>
    <rPh sb="1" eb="4">
      <t>セイキュウショ</t>
    </rPh>
    <rPh sb="7" eb="8">
      <t>マイ</t>
    </rPh>
    <rPh sb="8" eb="10">
      <t>ヒトクミ</t>
    </rPh>
    <rPh sb="23" eb="26">
      <t>セイキュウシャ</t>
    </rPh>
    <rPh sb="26" eb="27">
      <t>ヒカ</t>
    </rPh>
    <rPh sb="34" eb="38">
      <t>ヨシナガサンギョウ</t>
    </rPh>
    <rPh sb="39" eb="41">
      <t>テイシュツ</t>
    </rPh>
    <rPh sb="41" eb="42">
      <t>クダ</t>
    </rPh>
    <phoneticPr fontId="2"/>
  </si>
  <si>
    <t>作業所長は、㈱吉永産業・作業所長名を記入ください。</t>
    <rPh sb="0" eb="4">
      <t>サギョウショチョウ</t>
    </rPh>
    <rPh sb="7" eb="11">
      <t>ヨシナガサンギョウ</t>
    </rPh>
    <rPh sb="12" eb="16">
      <t>サギョウショチョウ</t>
    </rPh>
    <rPh sb="16" eb="17">
      <t>メイ</t>
    </rPh>
    <rPh sb="17" eb="18">
      <t>ジンメイ</t>
    </rPh>
    <rPh sb="18" eb="20">
      <t>キニュウ</t>
    </rPh>
    <phoneticPr fontId="2"/>
  </si>
  <si>
    <r>
      <t>株式会社　</t>
    </r>
    <r>
      <rPr>
        <sz val="18"/>
        <rFont val="ＭＳ Ｐ明朝"/>
        <family val="1"/>
        <charset val="128"/>
      </rPr>
      <t>吉　永　産　業</t>
    </r>
    <r>
      <rPr>
        <sz val="14"/>
        <rFont val="ＭＳ Ｐ明朝"/>
        <family val="1"/>
        <charset val="128"/>
      </rPr>
      <t xml:space="preserve"> 　御中</t>
    </r>
    <phoneticPr fontId="2"/>
  </si>
  <si>
    <t>請求日</t>
    <rPh sb="0" eb="3">
      <t>セイキュウビ</t>
    </rPh>
    <phoneticPr fontId="2"/>
  </si>
  <si>
    <t>当座預金</t>
    <rPh sb="0" eb="4">
      <t>トウザヨキン</t>
    </rPh>
    <phoneticPr fontId="2"/>
  </si>
  <si>
    <t>普通預金</t>
    <rPh sb="0" eb="4">
      <t>フツウヨキン</t>
    </rPh>
    <phoneticPr fontId="2"/>
  </si>
  <si>
    <t>上記請求書に出来高調書･納品明細書も併せて提出下さい。</t>
    <rPh sb="0" eb="2">
      <t>ジョウキ</t>
    </rPh>
    <rPh sb="2" eb="5">
      <t>セイキュウショ</t>
    </rPh>
    <rPh sb="6" eb="9">
      <t>デキダカ</t>
    </rPh>
    <rPh sb="9" eb="11">
      <t>チョウショ</t>
    </rPh>
    <rPh sb="12" eb="14">
      <t>ノウヒン</t>
    </rPh>
    <rPh sb="14" eb="17">
      <t>メイサイショ</t>
    </rPh>
    <rPh sb="18" eb="19">
      <t>アワ</t>
    </rPh>
    <rPh sb="21" eb="23">
      <t>テイシュツ</t>
    </rPh>
    <rPh sb="23" eb="24">
      <t>クダ</t>
    </rPh>
    <phoneticPr fontId="2"/>
  </si>
  <si>
    <t>8%軽減対象金額</t>
    <rPh sb="2" eb="4">
      <t>ケイゲン</t>
    </rPh>
    <rPh sb="4" eb="6">
      <t>タイショウ</t>
    </rPh>
    <rPh sb="6" eb="8">
      <t>キンガク</t>
    </rPh>
    <phoneticPr fontId="2"/>
  </si>
  <si>
    <r>
      <t xml:space="preserve">
-（ハイフン）</t>
    </r>
    <r>
      <rPr>
        <sz val="10"/>
        <color rgb="FFFF0000"/>
        <rFont val="ＭＳ Ｐ明朝"/>
        <family val="1"/>
        <charset val="128"/>
      </rPr>
      <t>有り</t>
    </r>
    <r>
      <rPr>
        <sz val="10"/>
        <rFont val="ＭＳ Ｐ明朝"/>
        <family val="1"/>
        <charset val="128"/>
      </rPr>
      <t>で記入</t>
    </r>
    <rPh sb="8" eb="9">
      <t>ア</t>
    </rPh>
    <rPh sb="11" eb="13">
      <t>キニュウ</t>
    </rPh>
    <phoneticPr fontId="2"/>
  </si>
  <si>
    <t>既支払金額(B)</t>
    <rPh sb="0" eb="1">
      <t>キ</t>
    </rPh>
    <rPh sb="1" eb="3">
      <t>シハライ</t>
    </rPh>
    <rPh sb="3" eb="4">
      <t>カネ</t>
    </rPh>
    <rPh sb="4" eb="5">
      <t>ガク</t>
    </rPh>
    <phoneticPr fontId="2"/>
  </si>
  <si>
    <t>差引金額及び
支 払 先</t>
    <rPh sb="0" eb="2">
      <t>サシヒキ</t>
    </rPh>
    <rPh sb="2" eb="4">
      <t>キンガク</t>
    </rPh>
    <rPh sb="4" eb="5">
      <t>オヨ</t>
    </rPh>
    <rPh sb="7" eb="8">
      <t>シ</t>
    </rPh>
    <rPh sb="9" eb="10">
      <t>フツ</t>
    </rPh>
    <rPh sb="11" eb="12">
      <t>サキ</t>
    </rPh>
    <phoneticPr fontId="2"/>
  </si>
  <si>
    <t>差引金額及び　　　　　　支 払 先</t>
    <rPh sb="0" eb="2">
      <t>サシヒキ</t>
    </rPh>
    <rPh sb="2" eb="4">
      <t>キンガク</t>
    </rPh>
    <rPh sb="4" eb="5">
      <t>オヨ</t>
    </rPh>
    <rPh sb="12" eb="13">
      <t>シ</t>
    </rPh>
    <rPh sb="14" eb="15">
      <t>フツ</t>
    </rPh>
    <rPh sb="16" eb="17">
      <t>サキ</t>
    </rPh>
    <phoneticPr fontId="2"/>
  </si>
  <si>
    <t>本部長</t>
    <rPh sb="0" eb="3">
      <t>ホンブチョウ</t>
    </rPh>
    <phoneticPr fontId="2"/>
  </si>
  <si>
    <t>7桁未満の場合は0を省いて記入</t>
    <rPh sb="1" eb="2">
      <t>ケタ</t>
    </rPh>
    <rPh sb="2" eb="4">
      <t>ミマン</t>
    </rPh>
    <rPh sb="5" eb="7">
      <t>バアイ</t>
    </rPh>
    <rPh sb="10" eb="11">
      <t>ハブ</t>
    </rPh>
    <rPh sb="13" eb="15">
      <t>キニュウ</t>
    </rPh>
    <phoneticPr fontId="2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</si>
  <si>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2"/>
  </si>
  <si>
    <t>請　求　日</t>
    <rPh sb="0" eb="1">
      <t>ショウ</t>
    </rPh>
    <rPh sb="2" eb="3">
      <t>モトム</t>
    </rPh>
    <rPh sb="4" eb="5">
      <t>ビ</t>
    </rPh>
    <phoneticPr fontId="2"/>
  </si>
  <si>
    <t>常務</t>
    <rPh sb="0" eb="2">
      <t>ジョウム</t>
    </rPh>
    <phoneticPr fontId="2"/>
  </si>
  <si>
    <t>Y202507M</t>
    <phoneticPr fontId="2"/>
  </si>
  <si>
    <t>請求情報記入欄</t>
    <rPh sb="0" eb="2">
      <t>セイキュウ</t>
    </rPh>
    <rPh sb="2" eb="4">
      <t>ジョウホウ</t>
    </rPh>
    <rPh sb="4" eb="7">
      <t>キニュウラン</t>
    </rPh>
    <phoneticPr fontId="2"/>
  </si>
  <si>
    <t>請求者情報記入欄</t>
    <rPh sb="0" eb="5">
      <t>セイキュウシャジョウホウ</t>
    </rPh>
    <rPh sb="5" eb="7">
      <t>キニュウ</t>
    </rPh>
    <rPh sb="7" eb="8">
      <t>ラン</t>
    </rPh>
    <phoneticPr fontId="2"/>
  </si>
  <si>
    <t>工事名毎の受付、工事名は必ず記入</t>
    <phoneticPr fontId="2"/>
  </si>
  <si>
    <t>㈱吉永産業・作業所長名を記入</t>
    <phoneticPr fontId="2"/>
  </si>
  <si>
    <t>契約金額記入不要</t>
    <rPh sb="0" eb="4">
      <t>ケイヤクキンガク</t>
    </rPh>
    <rPh sb="4" eb="6">
      <t>キニュウ</t>
    </rPh>
    <rPh sb="6" eb="8">
      <t>フヨウ</t>
    </rPh>
    <phoneticPr fontId="2"/>
  </si>
  <si>
    <t>出来高金額記入不要</t>
    <rPh sb="0" eb="3">
      <t>デキダカ</t>
    </rPh>
    <rPh sb="3" eb="5">
      <t>キンガク</t>
    </rPh>
    <rPh sb="5" eb="7">
      <t>キニュウ</t>
    </rPh>
    <rPh sb="7" eb="9">
      <t>フヨウ</t>
    </rPh>
    <phoneticPr fontId="2"/>
  </si>
  <si>
    <t>既支払金額記入不要</t>
    <rPh sb="0" eb="1">
      <t>キ</t>
    </rPh>
    <rPh sb="1" eb="3">
      <t>シハライ</t>
    </rPh>
    <rPh sb="3" eb="5">
      <t>キンガク</t>
    </rPh>
    <rPh sb="5" eb="7">
      <t>キニュウ</t>
    </rPh>
    <rPh sb="7" eb="9">
      <t>フヨウ</t>
    </rPh>
    <phoneticPr fontId="2"/>
  </si>
  <si>
    <t>工事内容　常用工事、安全対策費、材料費、リース費など具体的に記入</t>
    <rPh sb="0" eb="2">
      <t>コウジ</t>
    </rPh>
    <rPh sb="2" eb="4">
      <t>ナイヨウ</t>
    </rPh>
    <rPh sb="5" eb="9">
      <t>ジョウヨウコウジ</t>
    </rPh>
    <rPh sb="10" eb="15">
      <t>アンゼンタイサクヒ</t>
    </rPh>
    <rPh sb="16" eb="19">
      <t>ザイリョウヒ</t>
    </rPh>
    <rPh sb="23" eb="24">
      <t>ヒ</t>
    </rPh>
    <rPh sb="26" eb="29">
      <t>グタイテキ</t>
    </rPh>
    <rPh sb="30" eb="32">
      <t>キニュウ</t>
    </rPh>
    <phoneticPr fontId="2"/>
  </si>
  <si>
    <t>今回請求金額記入不要</t>
    <rPh sb="0" eb="2">
      <t>コンカイ</t>
    </rPh>
    <rPh sb="2" eb="4">
      <t>セイキュウ</t>
    </rPh>
    <rPh sb="4" eb="6">
      <t>キンガク</t>
    </rPh>
    <rPh sb="6" eb="8">
      <t>キニュウ</t>
    </rPh>
    <rPh sb="8" eb="10">
      <t>フヨウ</t>
    </rPh>
    <phoneticPr fontId="2"/>
  </si>
  <si>
    <t>課税対象外金額を記入</t>
    <rPh sb="0" eb="5">
      <t>カゼイタイショウガイ</t>
    </rPh>
    <rPh sb="5" eb="7">
      <t>キンガク</t>
    </rPh>
    <rPh sb="8" eb="10">
      <t>キニュウ</t>
    </rPh>
    <phoneticPr fontId="2"/>
  </si>
  <si>
    <r>
      <t>８％対象金額は</t>
    </r>
    <r>
      <rPr>
        <b/>
        <sz val="11"/>
        <color rgb="FFFF0000"/>
        <rFont val="ＭＳ Ｐ明朝"/>
        <family val="1"/>
        <charset val="128"/>
      </rPr>
      <t>税込</t>
    </r>
    <r>
      <rPr>
        <sz val="11"/>
        <color rgb="FFFF0000"/>
        <rFont val="ＭＳ Ｐ明朝"/>
        <family val="1"/>
        <charset val="128"/>
      </rPr>
      <t>金額を記入</t>
    </r>
    <rPh sb="2" eb="4">
      <t>タイショウ</t>
    </rPh>
    <rPh sb="4" eb="6">
      <t>キンガク</t>
    </rPh>
    <rPh sb="7" eb="11">
      <t>ゼイコミキンガク</t>
    </rPh>
    <rPh sb="12" eb="14">
      <t>キニュウ</t>
    </rPh>
    <phoneticPr fontId="2"/>
  </si>
  <si>
    <r>
      <t>10％対象金額は</t>
    </r>
    <r>
      <rPr>
        <b/>
        <sz val="11"/>
        <color rgb="FFFF0000"/>
        <rFont val="ＭＳ Ｐ明朝"/>
        <family val="1"/>
        <charset val="128"/>
      </rPr>
      <t>税込</t>
    </r>
    <r>
      <rPr>
        <sz val="11"/>
        <color rgb="FFFF0000"/>
        <rFont val="ＭＳ Ｐ明朝"/>
        <family val="1"/>
        <charset val="128"/>
      </rPr>
      <t>金額を記入</t>
    </r>
    <rPh sb="3" eb="5">
      <t>タイショウ</t>
    </rPh>
    <rPh sb="5" eb="7">
      <t>キンガク</t>
    </rPh>
    <rPh sb="8" eb="12">
      <t>ゼイコミキンガク</t>
    </rPh>
    <rPh sb="13" eb="15">
      <t>キニュウ</t>
    </rPh>
    <phoneticPr fontId="2"/>
  </si>
  <si>
    <t xml:space="preserve">注文書右上の番号　例：40001-01　の場合
-(ハイフン)前40001を左側に、-(ハイフン)後01を右側に記入
</t>
    <rPh sb="0" eb="3">
      <t>チュウモンショ</t>
    </rPh>
    <rPh sb="3" eb="5">
      <t>ミギウエ</t>
    </rPh>
    <rPh sb="6" eb="8">
      <t>バンゴウ</t>
    </rPh>
    <rPh sb="9" eb="10">
      <t>レイ</t>
    </rPh>
    <rPh sb="21" eb="23">
      <t>バアイ</t>
    </rPh>
    <rPh sb="31" eb="32">
      <t>マエ</t>
    </rPh>
    <rPh sb="38" eb="40">
      <t>ヒダリガワ</t>
    </rPh>
    <rPh sb="49" eb="50">
      <t>アト</t>
    </rPh>
    <rPh sb="53" eb="55">
      <t>ミギガワ</t>
    </rPh>
    <rPh sb="56" eb="58">
      <t>キニュウ</t>
    </rPh>
    <phoneticPr fontId="2"/>
  </si>
  <si>
    <t>請　求　者　(控)　①
(未契約・単価契約分)</t>
    <rPh sb="0" eb="1">
      <t>ショウ</t>
    </rPh>
    <rPh sb="2" eb="3">
      <t>モトム</t>
    </rPh>
    <rPh sb="4" eb="5">
      <t>シャ</t>
    </rPh>
    <rPh sb="7" eb="8">
      <t>ヒカ</t>
    </rPh>
    <rPh sb="13" eb="14">
      <t>ミ</t>
    </rPh>
    <rPh sb="14" eb="15">
      <t>チギリ</t>
    </rPh>
    <rPh sb="15" eb="16">
      <t>ヤク</t>
    </rPh>
    <rPh sb="17" eb="21">
      <t>タンカケイヤク</t>
    </rPh>
    <rPh sb="21" eb="22">
      <t>ブン</t>
    </rPh>
    <phoneticPr fontId="2"/>
  </si>
  <si>
    <t>請　求　書　②　
(未契約・単価契約分)</t>
    <rPh sb="0" eb="1">
      <t>ショウ</t>
    </rPh>
    <rPh sb="2" eb="3">
      <t>モトム</t>
    </rPh>
    <rPh sb="4" eb="5">
      <t>ショ</t>
    </rPh>
    <rPh sb="10" eb="11">
      <t>ミ</t>
    </rPh>
    <rPh sb="11" eb="12">
      <t>チギリ</t>
    </rPh>
    <rPh sb="12" eb="13">
      <t>ヤク</t>
    </rPh>
    <rPh sb="14" eb="18">
      <t>タンカケイヤク</t>
    </rPh>
    <rPh sb="18" eb="19">
      <t>ブン</t>
    </rPh>
    <phoneticPr fontId="2"/>
  </si>
  <si>
    <t>請　求　書　③　(経　理　控)
(未契約・単価契約分)</t>
    <rPh sb="0" eb="1">
      <t>ショウ</t>
    </rPh>
    <rPh sb="2" eb="3">
      <t>モトム</t>
    </rPh>
    <rPh sb="4" eb="5">
      <t>ショ</t>
    </rPh>
    <rPh sb="9" eb="10">
      <t>ヘ</t>
    </rPh>
    <rPh sb="11" eb="12">
      <t>リ</t>
    </rPh>
    <rPh sb="13" eb="14">
      <t>ヒカエ</t>
    </rPh>
    <rPh sb="17" eb="18">
      <t>ミ</t>
    </rPh>
    <rPh sb="18" eb="19">
      <t>チギリ</t>
    </rPh>
    <rPh sb="19" eb="20">
      <t>ヤク</t>
    </rPh>
    <rPh sb="21" eb="25">
      <t>タンカケイヤク</t>
    </rPh>
    <rPh sb="25" eb="26">
      <t>ブン</t>
    </rPh>
    <phoneticPr fontId="2"/>
  </si>
  <si>
    <t>記入欄(色付箇所)は、必ずご記入ください</t>
    <rPh sb="0" eb="2">
      <t>キニュウ</t>
    </rPh>
    <rPh sb="2" eb="4">
      <t>シテイ</t>
    </rPh>
    <rPh sb="4" eb="6">
      <t>イロヅ</t>
    </rPh>
    <rPh sb="6" eb="8">
      <t>カショ</t>
    </rPh>
    <rPh sb="9" eb="11">
      <t>イロ｣</t>
    </rPh>
    <rPh sb="13" eb="14">
      <t>カナラ</t>
    </rPh>
    <rPh sb="16" eb="18">
      <t>キニュウ</t>
    </rPh>
    <phoneticPr fontId="2"/>
  </si>
  <si>
    <t>令和7年7月31日の場合、2025/7/31と記入</t>
    <rPh sb="0" eb="2">
      <t>レイワ</t>
    </rPh>
    <rPh sb="3" eb="4">
      <t>ネン</t>
    </rPh>
    <rPh sb="5" eb="6">
      <t>ガツ</t>
    </rPh>
    <rPh sb="8" eb="9">
      <t>ニチ</t>
    </rPh>
    <rPh sb="10" eb="12">
      <t>バアイ</t>
    </rPh>
    <rPh sb="23" eb="2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</si>
</sst>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2" tint="-0.249977111117893"/>
      <name val="ＭＳ Ｐ明朝"/>
      <family val="1"/>
      <charset val="128"/>
    </font>
    <font>
      <sz val="8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hair">
        <color auto="1"/>
      </left>
      <right style="dashed">
        <color indexed="64"/>
      </right>
      <top style="thin">
        <color indexed="64"/>
      </top>
      <bottom/>
      <diagonal/>
    </border>
    <border>
      <left style="hair">
        <color auto="1"/>
      </left>
      <right style="dashed">
        <color indexed="64"/>
      </right>
      <top/>
      <bottom style="thin">
        <color indexed="64"/>
      </bottom>
      <diagonal/>
    </border>
    <border>
      <left style="hair">
        <color auto="1"/>
      </left>
      <right style="dashed">
        <color indexed="64"/>
      </right>
      <top/>
      <bottom/>
      <diagonal/>
    </border>
    <border>
      <left style="hair">
        <color auto="1"/>
      </left>
      <right style="dashed">
        <color indexed="64"/>
      </right>
      <top style="medium">
        <color indexed="64"/>
      </top>
      <bottom/>
      <diagonal/>
    </border>
    <border>
      <left style="hair">
        <color auto="1"/>
      </left>
      <right style="dashed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0" fillId="0" borderId="9" xfId="0" applyBorder="1">
      <alignment vertical="center"/>
    </xf>
    <xf numFmtId="0" fontId="0" fillId="0" borderId="29" xfId="0" applyBorder="1" applyAlignment="1">
      <alignment vertical="center" justifyLastLine="1"/>
    </xf>
    <xf numFmtId="0" fontId="0" fillId="0" borderId="11" xfId="0" applyBorder="1" applyAlignment="1">
      <alignment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23" xfId="0" applyBorder="1">
      <alignment vertical="center"/>
    </xf>
    <xf numFmtId="0" fontId="0" fillId="0" borderId="22" xfId="0" applyBorder="1" applyAlignment="1">
      <alignment vertical="center" textRotation="255"/>
    </xf>
    <xf numFmtId="0" fontId="0" fillId="0" borderId="0" xfId="0" applyAlignment="1">
      <alignment vertical="center" textRotation="255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46" xfId="0" applyBorder="1" applyAlignment="1">
      <alignment vertical="center" justifyLastLine="1"/>
    </xf>
    <xf numFmtId="0" fontId="0" fillId="0" borderId="28" xfId="0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48" xfId="0" applyBorder="1" applyAlignment="1">
      <alignment horizontal="distributed" vertical="center" justifyLastLine="1"/>
    </xf>
    <xf numFmtId="0" fontId="0" fillId="0" borderId="48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justifyLastLine="1"/>
    </xf>
    <xf numFmtId="0" fontId="0" fillId="0" borderId="47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2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0" xfId="0" applyAlignment="1">
      <alignment horizontal="center" vertical="center" shrinkToFit="1"/>
    </xf>
    <xf numFmtId="38" fontId="0" fillId="0" borderId="0" xfId="0" applyNumberFormat="1">
      <alignment vertical="center"/>
    </xf>
    <xf numFmtId="0" fontId="1" fillId="3" borderId="80" xfId="0" applyFont="1" applyFill="1" applyBorder="1" applyAlignment="1">
      <alignment horizontal="center" vertical="center" justifyLastLine="1"/>
    </xf>
    <xf numFmtId="0" fontId="1" fillId="0" borderId="80" xfId="0" applyFont="1" applyBorder="1" applyAlignment="1">
      <alignment horizontal="center" vertical="center" justifyLastLine="1"/>
    </xf>
    <xf numFmtId="0" fontId="10" fillId="0" borderId="81" xfId="0" applyFont="1" applyBorder="1" applyAlignment="1">
      <alignment horizontal="center" vertical="center" justifyLastLine="1"/>
    </xf>
    <xf numFmtId="0" fontId="10" fillId="0" borderId="82" xfId="0" applyFont="1" applyBorder="1" applyAlignment="1">
      <alignment horizontal="center" vertical="center"/>
    </xf>
    <xf numFmtId="0" fontId="0" fillId="3" borderId="83" xfId="0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3" borderId="80" xfId="0" applyFill="1" applyBorder="1" applyAlignment="1">
      <alignment horizontal="center" vertical="center" justifyLastLine="1"/>
    </xf>
    <xf numFmtId="0" fontId="0" fillId="0" borderId="80" xfId="0" applyBorder="1" applyAlignment="1">
      <alignment horizontal="center" vertical="center" justifyLastLine="1"/>
    </xf>
    <xf numFmtId="0" fontId="11" fillId="0" borderId="82" xfId="0" applyFont="1" applyBorder="1" applyAlignment="1">
      <alignment horizontal="center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38" fontId="4" fillId="0" borderId="0" xfId="1" applyFont="1" applyAlignment="1" applyProtection="1">
      <alignment horizontal="right" vertical="center"/>
      <protection hidden="1"/>
    </xf>
    <xf numFmtId="9" fontId="0" fillId="0" borderId="70" xfId="0" applyNumberFormat="1" applyBorder="1" applyAlignment="1">
      <alignment horizontal="distributed" vertical="center"/>
    </xf>
    <xf numFmtId="9" fontId="0" fillId="0" borderId="4" xfId="0" applyNumberFormat="1" applyBorder="1" applyAlignment="1">
      <alignment horizontal="distributed" vertical="center"/>
    </xf>
    <xf numFmtId="38" fontId="10" fillId="4" borderId="4" xfId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center" vertical="center"/>
    </xf>
    <xf numFmtId="49" fontId="10" fillId="0" borderId="4" xfId="1" applyNumberFormat="1" applyFont="1" applyBorder="1" applyAlignment="1" applyProtection="1">
      <alignment horizontal="left" vertical="center" shrinkToFit="1"/>
      <protection locked="0"/>
    </xf>
    <xf numFmtId="49" fontId="10" fillId="0" borderId="71" xfId="1" applyNumberFormat="1" applyFont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70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56" fontId="10" fillId="0" borderId="4" xfId="0" applyNumberFormat="1" applyFont="1" applyBorder="1" applyAlignment="1">
      <alignment horizontal="center" vertical="center" wrapText="1"/>
    </xf>
    <xf numFmtId="56" fontId="10" fillId="0" borderId="71" xfId="0" applyNumberFormat="1" applyFont="1" applyBorder="1" applyAlignment="1">
      <alignment horizontal="center" vertical="center" wrapText="1"/>
    </xf>
    <xf numFmtId="38" fontId="4" fillId="0" borderId="0" xfId="1" applyFont="1" applyAlignment="1">
      <alignment horizontal="left" vertical="center"/>
    </xf>
    <xf numFmtId="0" fontId="1" fillId="0" borderId="1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distributed" vertical="center" indent="1"/>
    </xf>
    <xf numFmtId="0" fontId="0" fillId="0" borderId="72" xfId="0" applyBorder="1" applyAlignment="1">
      <alignment horizontal="distributed" vertical="center"/>
    </xf>
    <xf numFmtId="0" fontId="0" fillId="0" borderId="73" xfId="0" applyBorder="1" applyAlignment="1">
      <alignment horizontal="distributed" vertical="center"/>
    </xf>
    <xf numFmtId="49" fontId="10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71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73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74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10" fillId="4" borderId="4" xfId="0" applyNumberFormat="1" applyFont="1" applyFill="1" applyBorder="1" applyAlignment="1" applyProtection="1">
      <alignment horizontal="right" vertical="center"/>
      <protection locked="0"/>
    </xf>
    <xf numFmtId="49" fontId="10" fillId="4" borderId="71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4" xfId="0" applyFont="1" applyFill="1" applyBorder="1" applyAlignment="1">
      <alignment horizontal="center" vertical="center"/>
    </xf>
    <xf numFmtId="0" fontId="10" fillId="4" borderId="71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49" fontId="10" fillId="4" borderId="4" xfId="0" applyNumberFormat="1" applyFont="1" applyFill="1" applyBorder="1" applyAlignment="1" applyProtection="1">
      <alignment horizontal="left" vertical="center"/>
      <protection locked="0"/>
    </xf>
    <xf numFmtId="49" fontId="10" fillId="4" borderId="71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left" vertical="center"/>
    </xf>
    <xf numFmtId="0" fontId="0" fillId="0" borderId="67" xfId="0" applyBorder="1" applyAlignment="1">
      <alignment horizontal="distributed" vertical="center"/>
    </xf>
    <xf numFmtId="0" fontId="0" fillId="0" borderId="68" xfId="0" applyBorder="1" applyAlignment="1">
      <alignment horizontal="distributed" vertical="center"/>
    </xf>
    <xf numFmtId="49" fontId="10" fillId="4" borderId="68" xfId="0" applyNumberFormat="1" applyFont="1" applyFill="1" applyBorder="1" applyAlignment="1" applyProtection="1">
      <alignment horizontal="right" vertical="center"/>
      <protection locked="0"/>
    </xf>
    <xf numFmtId="49" fontId="10" fillId="4" borderId="69" xfId="0" applyNumberFormat="1" applyFont="1" applyFill="1" applyBorder="1" applyAlignment="1" applyProtection="1">
      <alignment horizontal="right" vertical="center"/>
      <protection locked="0"/>
    </xf>
    <xf numFmtId="38" fontId="9" fillId="0" borderId="1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38" fontId="10" fillId="0" borderId="73" xfId="1" applyFont="1" applyFill="1" applyBorder="1" applyAlignment="1" applyProtection="1">
      <alignment horizontal="right" vertical="center"/>
      <protection hidden="1"/>
    </xf>
    <xf numFmtId="38" fontId="10" fillId="0" borderId="74" xfId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left" vertical="center" shrinkToFit="1"/>
    </xf>
    <xf numFmtId="0" fontId="0" fillId="0" borderId="70" xfId="0" applyBorder="1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0" fillId="0" borderId="17" xfId="0" applyBorder="1" applyAlignment="1">
      <alignment horizontal="left" vertical="center"/>
    </xf>
    <xf numFmtId="0" fontId="3" fillId="0" borderId="18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10" fillId="4" borderId="0" xfId="0" applyFont="1" applyFill="1" applyAlignment="1">
      <alignment horizontal="center" vertical="center" shrinkToFit="1"/>
    </xf>
    <xf numFmtId="0" fontId="18" fillId="0" borderId="9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distributed" vertical="center" indent="1"/>
    </xf>
    <xf numFmtId="0" fontId="0" fillId="0" borderId="0" xfId="0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9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0" fillId="4" borderId="71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>
      <alignment horizontal="center" vertical="center"/>
    </xf>
    <xf numFmtId="56" fontId="10" fillId="4" borderId="4" xfId="0" applyNumberFormat="1" applyFont="1" applyFill="1" applyBorder="1" applyAlignment="1" applyProtection="1">
      <alignment horizontal="left" vertical="center" shrinkToFit="1"/>
      <protection locked="0"/>
    </xf>
    <xf numFmtId="56" fontId="10" fillId="4" borderId="7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10" fillId="0" borderId="4" xfId="0" applyFont="1" applyBorder="1" applyAlignment="1" applyProtection="1">
      <alignment horizontal="right" vertical="center"/>
      <protection locked="0"/>
    </xf>
    <xf numFmtId="0" fontId="10" fillId="0" borderId="71" xfId="0" applyFont="1" applyBorder="1" applyAlignment="1" applyProtection="1">
      <alignment horizontal="right" vertical="center"/>
      <protection locked="0"/>
    </xf>
    <xf numFmtId="0" fontId="10" fillId="0" borderId="4" xfId="0" applyFont="1" applyBorder="1" applyAlignment="1">
      <alignment horizontal="center" vertical="center"/>
    </xf>
    <xf numFmtId="56" fontId="10" fillId="4" borderId="4" xfId="0" applyNumberFormat="1" applyFont="1" applyFill="1" applyBorder="1" applyAlignment="1" applyProtection="1">
      <alignment horizontal="left" vertical="center" wrapText="1"/>
      <protection locked="0"/>
    </xf>
    <xf numFmtId="56" fontId="10" fillId="4" borderId="71" xfId="0" applyNumberFormat="1" applyFont="1" applyFill="1" applyBorder="1" applyAlignment="1" applyProtection="1">
      <alignment horizontal="left" vertical="center" wrapText="1"/>
      <protection locked="0"/>
    </xf>
    <xf numFmtId="56" fontId="10" fillId="4" borderId="68" xfId="0" applyNumberFormat="1" applyFont="1" applyFill="1" applyBorder="1" applyAlignment="1" applyProtection="1">
      <alignment horizontal="left" vertical="center" wrapText="1"/>
      <protection locked="0"/>
    </xf>
    <xf numFmtId="56" fontId="10" fillId="4" borderId="69" xfId="0" applyNumberFormat="1" applyFont="1" applyFill="1" applyBorder="1" applyAlignment="1" applyProtection="1">
      <alignment horizontal="left" vertical="center" wrapText="1"/>
      <protection locked="0"/>
    </xf>
    <xf numFmtId="58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 shrinkToFit="1"/>
    </xf>
    <xf numFmtId="0" fontId="0" fillId="0" borderId="2" xfId="0" applyBorder="1" applyAlignment="1">
      <alignment horizontal="distributed" vertical="center" justifyLastLine="1" shrinkToFit="1"/>
    </xf>
    <xf numFmtId="0" fontId="0" fillId="0" borderId="3" xfId="0" applyBorder="1" applyAlignment="1">
      <alignment horizontal="distributed" vertical="center" justifyLastLine="1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35" xfId="0" applyBorder="1" applyAlignment="1">
      <alignment horizontal="distributed" vertical="center" indent="1"/>
    </xf>
    <xf numFmtId="0" fontId="0" fillId="0" borderId="25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26" xfId="0" applyBorder="1" applyAlignment="1">
      <alignment horizontal="distributed" vertical="center" indent="1"/>
    </xf>
    <xf numFmtId="0" fontId="0" fillId="0" borderId="3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distributed" vertical="center" justifyLastLine="1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7" fillId="0" borderId="34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0" fillId="3" borderId="84" xfId="0" applyFill="1" applyBorder="1" applyAlignment="1">
      <alignment horizontal="center" vertical="center" justifyLastLine="1"/>
    </xf>
    <xf numFmtId="0" fontId="0" fillId="3" borderId="85" xfId="0" applyFill="1" applyBorder="1" applyAlignment="1">
      <alignment horizontal="center" vertical="center" justifyLastLine="1"/>
    </xf>
    <xf numFmtId="0" fontId="0" fillId="3" borderId="75" xfId="0" applyFill="1" applyBorder="1" applyAlignment="1">
      <alignment horizontal="center" vertical="center"/>
    </xf>
    <xf numFmtId="0" fontId="0" fillId="3" borderId="76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89" xfId="0" applyFill="1" applyBorder="1" applyAlignment="1">
      <alignment horizontal="center" vertical="center"/>
    </xf>
    <xf numFmtId="0" fontId="0" fillId="3" borderId="90" xfId="0" applyFill="1" applyBorder="1" applyAlignment="1">
      <alignment horizontal="center" vertical="center"/>
    </xf>
    <xf numFmtId="0" fontId="0" fillId="0" borderId="22" xfId="0" applyBorder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0" fillId="0" borderId="38" xfId="0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0" fillId="3" borderId="77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57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0" borderId="31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32" xfId="0" applyBorder="1" applyAlignment="1">
      <alignment horizontal="distributed" vertical="center" indent="1"/>
    </xf>
    <xf numFmtId="0" fontId="0" fillId="0" borderId="36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37" xfId="0" applyBorder="1" applyAlignment="1">
      <alignment horizontal="distributed" vertical="center" indent="1"/>
    </xf>
    <xf numFmtId="0" fontId="0" fillId="3" borderId="86" xfId="0" applyFill="1" applyBorder="1" applyAlignment="1">
      <alignment horizontal="center" vertical="center" justifyLastLine="1"/>
    </xf>
    <xf numFmtId="0" fontId="0" fillId="3" borderId="91" xfId="0" applyFill="1" applyBorder="1" applyAlignment="1">
      <alignment horizontal="center" vertical="center"/>
    </xf>
    <xf numFmtId="0" fontId="0" fillId="3" borderId="58" xfId="0" applyFill="1" applyBorder="1" applyAlignment="1">
      <alignment horizontal="center" vertical="center"/>
    </xf>
    <xf numFmtId="0" fontId="0" fillId="0" borderId="84" xfId="0" applyBorder="1" applyAlignment="1">
      <alignment horizontal="center" vertical="center" justifyLastLine="1"/>
    </xf>
    <xf numFmtId="0" fontId="0" fillId="0" borderId="85" xfId="0" applyBorder="1" applyAlignment="1">
      <alignment horizontal="center" vertical="center" justifyLastLine="1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4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0" fillId="0" borderId="35" xfId="0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3" fillId="0" borderId="31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3" fillId="0" borderId="23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 justifyLastLine="1"/>
    </xf>
    <xf numFmtId="0" fontId="0" fillId="0" borderId="19" xfId="0" applyBorder="1" applyAlignment="1">
      <alignment horizontal="center" vertical="center" justifyLastLine="1"/>
    </xf>
    <xf numFmtId="0" fontId="0" fillId="0" borderId="30" xfId="0" applyBorder="1" applyAlignment="1">
      <alignment horizontal="center" vertical="center" justifyLastLine="1"/>
    </xf>
    <xf numFmtId="0" fontId="0" fillId="0" borderId="78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justifyLastLine="1"/>
    </xf>
    <xf numFmtId="0" fontId="0" fillId="0" borderId="7" xfId="0" applyBorder="1" applyAlignment="1">
      <alignment horizontal="center" vertical="center" justifyLastLine="1"/>
    </xf>
    <xf numFmtId="0" fontId="0" fillId="0" borderId="87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86" xfId="0" applyBorder="1" applyAlignment="1">
      <alignment horizontal="center" vertical="center" justifyLastLine="1"/>
    </xf>
    <xf numFmtId="0" fontId="0" fillId="0" borderId="59" xfId="0" applyBorder="1" applyAlignment="1">
      <alignment horizontal="center" vertical="center"/>
    </xf>
    <xf numFmtId="0" fontId="0" fillId="0" borderId="87" xfId="0" applyBorder="1" applyAlignment="1">
      <alignment horizontal="center" vertical="center" justifyLastLine="1"/>
    </xf>
    <xf numFmtId="0" fontId="0" fillId="0" borderId="88" xfId="0" applyBorder="1" applyAlignment="1">
      <alignment horizontal="center" vertical="center" justifyLastLine="1"/>
    </xf>
    <xf numFmtId="0" fontId="0" fillId="0" borderId="6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CA$33" lockText="1" noThreeD="1"/>
</file>

<file path=xl/ctrlProps/ctrlProp2.xml><?xml version="1.0" encoding="utf-8"?>
<formControlPr xmlns="http://schemas.microsoft.com/office/spreadsheetml/2009/9/main" objectType="CheckBox" fmlaLink="$CB$33" lockText="1" noThreeD="1"/>
</file>

<file path=xl/ctrlProps/ctrlProp3.xml><?xml version="1.0" encoding="utf-8"?>
<formControlPr xmlns="http://schemas.microsoft.com/office/spreadsheetml/2009/9/main" objectType="CheckBox" fmlaLink="$CA$33" lockText="1" noThreeD="1"/>
</file>

<file path=xl/ctrlProps/ctrlProp4.xml><?xml version="1.0" encoding="utf-8"?>
<formControlPr xmlns="http://schemas.microsoft.com/office/spreadsheetml/2009/9/main" objectType="CheckBox" fmlaLink="$CB$33" lockText="1" noThreeD="1"/>
</file>

<file path=xl/ctrlProps/ctrlProp5.xml><?xml version="1.0" encoding="utf-8"?>
<formControlPr xmlns="http://schemas.microsoft.com/office/spreadsheetml/2009/9/main" objectType="CheckBox" fmlaLink="'未契約分①　請求者控'!$CA$33:$CA$34" lockText="1" noThreeD="1"/>
</file>

<file path=xl/ctrlProps/ctrlProp6.xml><?xml version="1.0" encoding="utf-8"?>
<formControlPr xmlns="http://schemas.microsoft.com/office/spreadsheetml/2009/9/main" objectType="CheckBox" fmlaLink="'未契約分①　請求者控'!$CB$33:$CB$34" lockText="1" noThreeD="1"/>
</file>

<file path=xl/ctrlProps/ctrlProp7.xml><?xml version="1.0" encoding="utf-8"?>
<formControlPr xmlns="http://schemas.microsoft.com/office/spreadsheetml/2009/9/main" objectType="CheckBox" fmlaLink="'未契約分①　請求者控'!$CA$33:$CA$34" lockText="1" noThreeD="1"/>
</file>

<file path=xl/ctrlProps/ctrlProp8.xml><?xml version="1.0" encoding="utf-8"?>
<formControlPr xmlns="http://schemas.microsoft.com/office/spreadsheetml/2009/9/main" objectType="CheckBox" fmlaLink="'未契約分①　請求者控'!$CB$33:$CB$3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9525</xdr:colOff>
          <xdr:row>32</xdr:row>
          <xdr:rowOff>9525</xdr:rowOff>
        </xdr:from>
        <xdr:to>
          <xdr:col>57</xdr:col>
          <xdr:colOff>257175</xdr:colOff>
          <xdr:row>33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19050</xdr:colOff>
          <xdr:row>32</xdr:row>
          <xdr:rowOff>9525</xdr:rowOff>
        </xdr:from>
        <xdr:to>
          <xdr:col>63</xdr:col>
          <xdr:colOff>257175</xdr:colOff>
          <xdr:row>33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190500</xdr:colOff>
          <xdr:row>11</xdr:row>
          <xdr:rowOff>0</xdr:rowOff>
        </xdr:from>
        <xdr:to>
          <xdr:col>41</xdr:col>
          <xdr:colOff>19050</xdr:colOff>
          <xdr:row>12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190500</xdr:colOff>
          <xdr:row>11</xdr:row>
          <xdr:rowOff>0</xdr:rowOff>
        </xdr:from>
        <xdr:to>
          <xdr:col>44</xdr:col>
          <xdr:colOff>28575</xdr:colOff>
          <xdr:row>12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1</xdr:row>
      <xdr:rowOff>9525</xdr:rowOff>
    </xdr:from>
    <xdr:to>
      <xdr:col>14</xdr:col>
      <xdr:colOff>114300</xdr:colOff>
      <xdr:row>3</xdr:row>
      <xdr:rowOff>25018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stCxn id="3" idx="1"/>
        </xdr:cNvCxnSpPr>
      </xdr:nvCxnSpPr>
      <xdr:spPr>
        <a:xfrm flipH="1" flipV="1">
          <a:off x="2667000" y="257175"/>
          <a:ext cx="304800" cy="53936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oneCellAnchor>
    <xdr:from>
      <xdr:col>14</xdr:col>
      <xdr:colOff>114300</xdr:colOff>
      <xdr:row>2</xdr:row>
      <xdr:rowOff>19050</xdr:rowOff>
    </xdr:from>
    <xdr:ext cx="2148602" cy="56438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71800" y="514350"/>
          <a:ext cx="2148602" cy="56438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企業体（</a:t>
          </a:r>
          <a:r>
            <a:rPr kumimoji="1" lang="en-US" altLang="ja-JP" sz="1100" b="1"/>
            <a:t>JV</a:t>
          </a:r>
          <a:r>
            <a:rPr kumimoji="1" lang="ja-JP" altLang="en-US" sz="1100" b="1"/>
            <a:t>）の場合は企業体名</a:t>
          </a:r>
          <a:endParaRPr kumimoji="1" lang="en-US" altLang="ja-JP" sz="1100" b="1"/>
        </a:p>
        <a:p>
          <a:r>
            <a:rPr kumimoji="1" lang="ja-JP" altLang="en-US" sz="1100" b="1"/>
            <a:t>を記入ください。</a:t>
          </a:r>
        </a:p>
      </xdr:txBody>
    </xdr:sp>
    <xdr:clientData fPrintsWithSheet="0"/>
  </xdr:oneCellAnchor>
  <xdr:twoCellAnchor>
    <xdr:from>
      <xdr:col>0</xdr:col>
      <xdr:colOff>38100</xdr:colOff>
      <xdr:row>0</xdr:row>
      <xdr:rowOff>9525</xdr:rowOff>
    </xdr:from>
    <xdr:to>
      <xdr:col>15</xdr:col>
      <xdr:colOff>190500</xdr:colOff>
      <xdr:row>1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387803E-6877-493B-A5AF-1B91DBFE83F1}"/>
            </a:ext>
          </a:extLst>
        </xdr:cNvPr>
        <xdr:cNvSpPr/>
      </xdr:nvSpPr>
      <xdr:spPr>
        <a:xfrm>
          <a:off x="38100" y="9525"/>
          <a:ext cx="3209925" cy="266700"/>
        </a:xfrm>
        <a:prstGeom prst="rect">
          <a:avLst/>
        </a:prstGeom>
        <a:noFill/>
        <a:ln w="28575">
          <a:solidFill>
            <a:srgbClr val="0070C0"/>
          </a:solidFill>
          <a:prstDash val="dash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44450">
              <a:solidFill>
                <a:srgbClr val="0070C0"/>
              </a:solidFill>
              <a:prstDash val="dash"/>
            </a:ln>
            <a:noFill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10</xdr:row>
          <xdr:rowOff>238125</xdr:rowOff>
        </xdr:from>
        <xdr:to>
          <xdr:col>41</xdr:col>
          <xdr:colOff>47625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11</xdr:row>
          <xdr:rowOff>0</xdr:rowOff>
        </xdr:from>
        <xdr:to>
          <xdr:col>44</xdr:col>
          <xdr:colOff>38100</xdr:colOff>
          <xdr:row>12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10</xdr:row>
          <xdr:rowOff>238125</xdr:rowOff>
        </xdr:from>
        <xdr:to>
          <xdr:col>41</xdr:col>
          <xdr:colOff>47625</xdr:colOff>
          <xdr:row>12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11</xdr:row>
          <xdr:rowOff>0</xdr:rowOff>
        </xdr:from>
        <xdr:to>
          <xdr:col>44</xdr:col>
          <xdr:colOff>38100</xdr:colOff>
          <xdr:row>12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70991-FA7D-4046-BE8A-EDFB97C0B6B5}">
  <sheetPr>
    <tabColor theme="4" tint="0.39997558519241921"/>
  </sheetPr>
  <dimension ref="A1:CC44"/>
  <sheetViews>
    <sheetView showGridLines="0" showRowColHeaders="0" tabSelected="1" zoomScaleNormal="100" workbookViewId="0">
      <selection activeCell="BF27" sqref="BF27:BP28"/>
    </sheetView>
  </sheetViews>
  <sheetFormatPr defaultRowHeight="13.5"/>
  <cols>
    <col min="1" max="3" width="2.875" customWidth="1"/>
    <col min="4" max="36" width="2.625" customWidth="1"/>
    <col min="37" max="37" width="1.625" customWidth="1"/>
    <col min="38" max="40" width="2.875" customWidth="1"/>
    <col min="41" max="54" width="2.625" customWidth="1"/>
    <col min="55" max="55" width="1.625" customWidth="1"/>
    <col min="56" max="56" width="11.375" customWidth="1"/>
    <col min="57" max="57" width="3.125" customWidth="1"/>
    <col min="58" max="68" width="4.375" customWidth="1"/>
    <col min="69" max="70" width="9.625" customWidth="1"/>
    <col min="72" max="72" width="12.25" customWidth="1"/>
    <col min="73" max="73" width="9" customWidth="1"/>
    <col min="74" max="77" width="9" hidden="1" customWidth="1"/>
    <col min="78" max="78" width="12.125" hidden="1" customWidth="1"/>
    <col min="79" max="79" width="9" hidden="1" customWidth="1"/>
    <col min="80" max="80" width="7.125" hidden="1" customWidth="1"/>
    <col min="81" max="81" width="5.25" hidden="1" customWidth="1"/>
    <col min="82" max="83" width="9" customWidth="1"/>
  </cols>
  <sheetData>
    <row r="1" spans="1:78" ht="20.100000000000001" customHeight="1" thickBot="1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44"/>
      <c r="R1" s="44"/>
      <c r="S1" s="44"/>
      <c r="T1" s="44"/>
      <c r="U1" s="73" t="s">
        <v>133</v>
      </c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W1" s="165" t="s">
        <v>119</v>
      </c>
      <c r="AX1" s="165"/>
      <c r="AY1" s="165"/>
      <c r="AZ1" s="165"/>
      <c r="BA1" s="165"/>
      <c r="BB1" s="165"/>
      <c r="BD1" s="149" t="s">
        <v>120</v>
      </c>
      <c r="BE1" s="149"/>
      <c r="BF1" s="131" t="s">
        <v>136</v>
      </c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t="s">
        <v>0</v>
      </c>
    </row>
    <row r="2" spans="1:78" ht="20.100000000000001" customHeight="1">
      <c r="A2" s="72" t="s">
        <v>104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3"/>
      <c r="R2" s="43"/>
      <c r="S2" s="43"/>
      <c r="T2" s="4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S2" s="83" t="s">
        <v>117</v>
      </c>
      <c r="AT2" s="83"/>
      <c r="AU2" s="83"/>
      <c r="AV2" s="83"/>
      <c r="AW2" s="164" t="str">
        <f>IF(BF2="","",BF2)</f>
        <v/>
      </c>
      <c r="AX2" s="164"/>
      <c r="AY2" s="164"/>
      <c r="AZ2" s="164"/>
      <c r="BA2" s="164"/>
      <c r="BB2" s="164"/>
      <c r="BD2" s="112" t="s">
        <v>105</v>
      </c>
      <c r="BE2" s="113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3"/>
      <c r="BQ2" s="111" t="s">
        <v>137</v>
      </c>
      <c r="BR2" s="111"/>
      <c r="BS2" s="111"/>
      <c r="BT2" s="111"/>
      <c r="BU2" s="5"/>
      <c r="BV2" s="5"/>
      <c r="BW2" s="5"/>
      <c r="BX2" s="5"/>
    </row>
    <row r="3" spans="1:78" ht="21.95" customHeight="1">
      <c r="B3" t="s">
        <v>116</v>
      </c>
      <c r="AN3" s="3"/>
      <c r="AO3" s="24" t="str">
        <f>IF(BF17="","","〒"&amp;LEFT(BF17,3)&amp;"-"&amp;RIGHT(BF17,4))</f>
        <v/>
      </c>
      <c r="AP3" s="3"/>
      <c r="AQ3" s="3"/>
      <c r="AR3" s="3"/>
      <c r="AS3" s="3"/>
      <c r="AT3" s="3"/>
      <c r="AU3" s="3"/>
      <c r="AV3" s="3"/>
      <c r="BD3" s="85" t="s">
        <v>1</v>
      </c>
      <c r="BE3" s="86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1"/>
      <c r="BQ3" s="101" t="s">
        <v>122</v>
      </c>
      <c r="BR3" s="101"/>
      <c r="BS3" s="101"/>
      <c r="BT3" s="101"/>
      <c r="BU3" s="5"/>
      <c r="BV3" s="5"/>
      <c r="BW3" s="5"/>
      <c r="BX3" s="5"/>
    </row>
    <row r="4" spans="1:78" ht="24.95" customHeight="1">
      <c r="A4" s="62" t="s">
        <v>2</v>
      </c>
      <c r="B4" s="62"/>
      <c r="C4" s="62"/>
      <c r="D4" s="64" t="str">
        <f>IF(BF3="","",BF3)</f>
        <v/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6" t="s">
        <v>3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8"/>
      <c r="AL4" s="69" t="s">
        <v>4</v>
      </c>
      <c r="AM4" s="69"/>
      <c r="AN4" s="69"/>
      <c r="AO4" s="70" t="str">
        <f>IF(BF19="","",BF19)</f>
        <v/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D4" s="85" t="s">
        <v>101</v>
      </c>
      <c r="BE4" s="86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1"/>
      <c r="BQ4" s="101" t="s">
        <v>123</v>
      </c>
      <c r="BR4" s="101"/>
      <c r="BS4" s="101"/>
      <c r="BT4" s="101"/>
      <c r="BU4" s="5"/>
      <c r="BV4" s="5"/>
      <c r="BW4" s="5"/>
      <c r="BX4" s="5"/>
    </row>
    <row r="5" spans="1:78" ht="24.95" customHeight="1">
      <c r="A5" s="63"/>
      <c r="B5" s="63"/>
      <c r="C5" s="63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152" t="str">
        <f>IF(BF6="","",BF6)</f>
        <v/>
      </c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4"/>
      <c r="AL5" s="83" t="s">
        <v>5</v>
      </c>
      <c r="AM5" s="83"/>
      <c r="AN5" s="83"/>
      <c r="AO5" s="123" t="str">
        <f>IF(BF21="","",BF21)</f>
        <v/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D5" s="85" t="s">
        <v>6</v>
      </c>
      <c r="BE5" s="86"/>
      <c r="BF5" s="157"/>
      <c r="BG5" s="157"/>
      <c r="BH5" s="157"/>
      <c r="BI5" s="157"/>
      <c r="BJ5" s="159" t="s">
        <v>7</v>
      </c>
      <c r="BK5" s="159"/>
      <c r="BL5" s="157"/>
      <c r="BM5" s="157"/>
      <c r="BN5" s="157"/>
      <c r="BO5" s="157"/>
      <c r="BP5" s="158"/>
      <c r="BQ5" s="155" t="s">
        <v>132</v>
      </c>
      <c r="BR5" s="156"/>
      <c r="BS5" s="156"/>
      <c r="BT5" s="156"/>
      <c r="BU5" s="156"/>
      <c r="BV5" s="5"/>
      <c r="BW5" s="5"/>
      <c r="BX5" s="5"/>
    </row>
    <row r="6" spans="1:78" ht="21.95" customHeight="1">
      <c r="A6" s="140" t="s">
        <v>6</v>
      </c>
      <c r="B6" s="138"/>
      <c r="C6" s="138"/>
      <c r="D6" s="45" t="str">
        <f>LEFT(IF(RIGHT($BF$5,6)=RIGHT($BF$5,5),"",RIGHT($BF$5,6)),1)</f>
        <v/>
      </c>
      <c r="E6" s="46" t="str">
        <f>LEFT(IF(RIGHT($BF$5,5)=RIGHT($BF$5,4),"",RIGHT($BF$5,5)),1)</f>
        <v/>
      </c>
      <c r="F6" s="46" t="str">
        <f>LEFT(IF(RIGHT($BF$5,4)=RIGHT($BF$5,3),"",RIGHT($BF$5,4)),1)</f>
        <v/>
      </c>
      <c r="G6" s="46" t="str">
        <f>LEFT(IF(RIGHT($BF$5,3)=RIGHT($BF$5,2),"",RIGHT($BF$5,3)),1)</f>
        <v/>
      </c>
      <c r="H6" s="46" t="str">
        <f>LEFT(IF(RIGHT($BF$5,2)=RIGHT($BF$5,1),"",RIGHT($BF$5,2)),1)</f>
        <v/>
      </c>
      <c r="I6" s="47" t="str">
        <f>LEFT(IF(RIGHT($BF$5,1)=RIGHT($BF$5,0),"",RIGHT($BF$5,1)),1)</f>
        <v/>
      </c>
      <c r="J6" s="48" t="s">
        <v>7</v>
      </c>
      <c r="K6" s="49" t="str">
        <f>IF(LEN(BL5)=2,"",LEFT(IF(RIGHT($BL$5,3)=RIGHT($BL$5,2),"",RIGHT($BL$5,3)),1))</f>
        <v/>
      </c>
      <c r="L6" s="47" t="str">
        <f>IF(LEN(BL5)=1,"0",LEFT(IF(RIGHT($BL$5,2)=RIGHT($BL$5,1),"",RIGHT($BL$5,2)),1))</f>
        <v/>
      </c>
      <c r="M6" s="11" t="str">
        <f>LEFT(IF(RIGHT($BL$5,1)=RIGHT($BL$5,0),"",RIGHT($BL$5,1)),1)</f>
        <v/>
      </c>
      <c r="N6" s="140" t="s">
        <v>101</v>
      </c>
      <c r="O6" s="138"/>
      <c r="P6" s="139"/>
      <c r="Q6" s="138" t="str">
        <f>IF(BF4="","",BF4)</f>
        <v/>
      </c>
      <c r="R6" s="138"/>
      <c r="S6" s="138"/>
      <c r="T6" s="139"/>
      <c r="U6" s="152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4"/>
      <c r="AL6" s="83" t="s">
        <v>8</v>
      </c>
      <c r="AM6" s="83"/>
      <c r="AN6" s="83"/>
      <c r="AO6" s="132" t="str">
        <f>IF(BF23="","",BF23)</f>
        <v/>
      </c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45"/>
      <c r="BA6" s="145"/>
      <c r="BB6" s="145"/>
      <c r="BD6" s="85" t="s">
        <v>9</v>
      </c>
      <c r="BE6" s="86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8"/>
      <c r="BQ6" s="136" t="s">
        <v>127</v>
      </c>
      <c r="BR6" s="137"/>
      <c r="BS6" s="137"/>
      <c r="BT6" s="137"/>
      <c r="BU6" s="5"/>
      <c r="BV6" s="5"/>
      <c r="BW6" s="5"/>
      <c r="BX6" s="5"/>
    </row>
    <row r="7" spans="1:78" ht="18.95" customHeight="1" thickBot="1">
      <c r="A7" s="66"/>
      <c r="B7" s="67"/>
      <c r="C7" s="67"/>
      <c r="D7" s="67"/>
      <c r="E7" s="67"/>
      <c r="F7" s="67"/>
      <c r="G7" s="67"/>
      <c r="H7" s="67"/>
      <c r="I7" s="67"/>
      <c r="J7" s="67"/>
      <c r="K7" s="141" t="s">
        <v>10</v>
      </c>
      <c r="L7" s="142"/>
      <c r="M7" s="142"/>
      <c r="N7" s="142"/>
      <c r="O7" s="142"/>
      <c r="P7" s="142"/>
      <c r="Q7" s="142"/>
      <c r="R7" s="142"/>
      <c r="S7" s="142"/>
      <c r="T7" s="143"/>
      <c r="U7" s="66" t="s">
        <v>11</v>
      </c>
      <c r="V7" s="67"/>
      <c r="W7" s="67"/>
      <c r="X7" s="67"/>
      <c r="Y7" s="67"/>
      <c r="Z7" s="67"/>
      <c r="AA7" s="67"/>
      <c r="AB7" s="67"/>
      <c r="AC7" s="68"/>
      <c r="AD7" s="66" t="s">
        <v>12</v>
      </c>
      <c r="AE7" s="67"/>
      <c r="AF7" s="67"/>
      <c r="AG7" s="67"/>
      <c r="AH7" s="67"/>
      <c r="AI7" s="67"/>
      <c r="AJ7" s="68"/>
      <c r="AL7" s="83"/>
      <c r="AM7" s="83"/>
      <c r="AN7" s="83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6"/>
      <c r="BA7" s="146"/>
      <c r="BB7" s="146"/>
      <c r="BD7" s="85" t="s">
        <v>13</v>
      </c>
      <c r="BE7" s="86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8"/>
      <c r="BQ7" s="89" t="s">
        <v>124</v>
      </c>
      <c r="BR7" s="89"/>
      <c r="BS7" s="102"/>
      <c r="BT7" s="102"/>
      <c r="BU7" s="5"/>
      <c r="BV7" s="5"/>
      <c r="BW7" s="5"/>
      <c r="BX7" s="5"/>
    </row>
    <row r="8" spans="1:78" ht="18.95" customHeight="1" thickBot="1">
      <c r="A8" s="90" t="s">
        <v>14</v>
      </c>
      <c r="B8" s="91"/>
      <c r="C8" s="91"/>
      <c r="D8" s="91"/>
      <c r="E8" s="91"/>
      <c r="F8" s="91"/>
      <c r="G8" s="91"/>
      <c r="H8" s="91"/>
      <c r="I8" s="91"/>
      <c r="J8" s="91"/>
      <c r="K8" s="53"/>
      <c r="L8" s="34"/>
      <c r="M8" s="41"/>
      <c r="N8" s="57"/>
      <c r="O8" s="34"/>
      <c r="P8" s="41"/>
      <c r="Q8" s="57"/>
      <c r="R8" s="34"/>
      <c r="S8" s="41"/>
      <c r="T8" s="33"/>
      <c r="U8" s="31"/>
      <c r="V8" s="41"/>
      <c r="W8" s="57"/>
      <c r="X8" s="34"/>
      <c r="Y8" s="41"/>
      <c r="Z8" s="57"/>
      <c r="AA8" s="34"/>
      <c r="AB8" s="41"/>
      <c r="AC8" s="33"/>
      <c r="AD8" s="28"/>
      <c r="AE8" s="29"/>
      <c r="AF8" s="29"/>
      <c r="AG8" s="29"/>
      <c r="AH8" s="29"/>
      <c r="AI8" s="29"/>
      <c r="AJ8" s="30"/>
      <c r="AL8" s="83" t="s">
        <v>15</v>
      </c>
      <c r="AM8" s="83"/>
      <c r="AN8" s="83"/>
      <c r="AO8" s="25" t="s">
        <v>16</v>
      </c>
      <c r="AP8" s="8" t="str">
        <f>LEFT(IF(RIGHT($BF$25,13)=RIGHT($BF$25,12),"",RIGHT($BF$25,13)),1)</f>
        <v/>
      </c>
      <c r="AQ8" s="6" t="str">
        <f>LEFT(IF(RIGHT($BF$25,12)=RIGHT($BF$25,11),"",RIGHT($BF$25,12)),1)</f>
        <v/>
      </c>
      <c r="AR8" s="7" t="str">
        <f>LEFT(IF(RIGHT($BF$25,11)=RIGHT($BF$25,10),"",RIGHT($BF$25,11)),1)</f>
        <v/>
      </c>
      <c r="AS8" s="7" t="str">
        <f>LEFT(IF(RIGHT($BF$25,10)=RIGHT($BF$25,9),"",RIGHT($BF$25,10)),1)</f>
        <v/>
      </c>
      <c r="AT8" s="8" t="str">
        <f>LEFT(IF(RIGHT($BF$25,9)=RIGHT($BF$25,8),"",RIGHT($BF$25,9)),1)</f>
        <v/>
      </c>
      <c r="AU8" s="6" t="str">
        <f>LEFT(IF(RIGHT($BF$25,8)=RIGHT($BF$25,7),"",RIGHT($BF$25,8)),1)</f>
        <v/>
      </c>
      <c r="AV8" s="7" t="str">
        <f>LEFT(IF(RIGHT($BF$25,7)=RIGHT($BF$25,6),"",RIGHT($BF$25,7)),1)</f>
        <v/>
      </c>
      <c r="AW8" s="7" t="str">
        <f>LEFT(IF(RIGHT($BF$25,6)=RIGHT($BF$25,5),"",RIGHT($BF$25,6)),1)</f>
        <v/>
      </c>
      <c r="AX8" s="8" t="str">
        <f>LEFT(IF(RIGHT($BF$25,5)=RIGHT($BF$25,4),"",RIGHT($BF$25,5)),1)</f>
        <v/>
      </c>
      <c r="AY8" s="6" t="str">
        <f>LEFT(IF(RIGHT($BF$25,4)=RIGHT($BF$25,3),"",RIGHT($BF$25,4)),1)</f>
        <v/>
      </c>
      <c r="AZ8" s="7" t="str">
        <f>LEFT(IF(RIGHT($BF$25,3)=RIGHT($BF$25,2),"",RIGHT($BF$25,3)),1)</f>
        <v/>
      </c>
      <c r="BA8" s="7" t="str">
        <f>LEFT(IF(RIGHT($BF$25,2)=RIGHT($BF$25,1),"",RIGHT($BF$25,2)),1)</f>
        <v/>
      </c>
      <c r="BB8" s="8" t="str">
        <f>LEFT(IF(RIGHT($BF$25,1)=RIGHT($BF$25,0),"",RIGHT($BF$25,1)),1)</f>
        <v/>
      </c>
      <c r="BD8" s="85" t="s">
        <v>17</v>
      </c>
      <c r="BE8" s="86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8"/>
      <c r="BQ8" s="89" t="s">
        <v>125</v>
      </c>
      <c r="BR8" s="89"/>
      <c r="BS8" s="5"/>
      <c r="BT8" s="5"/>
      <c r="BU8" s="5"/>
      <c r="BV8" s="5"/>
      <c r="BW8" s="5"/>
      <c r="BX8" s="5"/>
    </row>
    <row r="9" spans="1:78" ht="18.95" customHeight="1">
      <c r="A9" s="81" t="s">
        <v>18</v>
      </c>
      <c r="B9" s="82"/>
      <c r="C9" s="82"/>
      <c r="D9" s="82"/>
      <c r="E9" s="82"/>
      <c r="F9" s="82"/>
      <c r="G9" s="82"/>
      <c r="H9" s="82"/>
      <c r="I9" s="82"/>
      <c r="J9" s="82"/>
      <c r="K9" s="53"/>
      <c r="L9" s="34"/>
      <c r="M9" s="41"/>
      <c r="N9" s="57"/>
      <c r="O9" s="34"/>
      <c r="P9" s="41"/>
      <c r="Q9" s="57"/>
      <c r="R9" s="34"/>
      <c r="S9" s="41"/>
      <c r="T9" s="33"/>
      <c r="U9" s="32"/>
      <c r="V9" s="41"/>
      <c r="W9" s="57"/>
      <c r="X9" s="34"/>
      <c r="Y9" s="41"/>
      <c r="Z9" s="57"/>
      <c r="AA9" s="34"/>
      <c r="AB9" s="41"/>
      <c r="AC9" s="33"/>
      <c r="AD9" s="28"/>
      <c r="AE9" s="29"/>
      <c r="AF9" s="29"/>
      <c r="AG9" s="29"/>
      <c r="AH9" s="29"/>
      <c r="AI9" s="29"/>
      <c r="AJ9" s="30"/>
      <c r="AL9" s="83" t="s">
        <v>19</v>
      </c>
      <c r="AM9" s="83"/>
      <c r="AN9" s="83"/>
      <c r="AO9" s="84" t="str">
        <f>IF(BF27="","",BF27)</f>
        <v/>
      </c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D9" s="85" t="s">
        <v>20</v>
      </c>
      <c r="BE9" s="86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8"/>
      <c r="BQ9" s="89" t="s">
        <v>126</v>
      </c>
      <c r="BR9" s="89"/>
      <c r="BS9" s="5"/>
      <c r="BT9" s="5"/>
      <c r="BU9" s="5"/>
      <c r="BV9" s="5"/>
      <c r="BW9" s="5"/>
      <c r="BX9" s="5"/>
    </row>
    <row r="10" spans="1:78" ht="18.95" customHeight="1">
      <c r="A10" s="81" t="s">
        <v>111</v>
      </c>
      <c r="B10" s="82"/>
      <c r="C10" s="82"/>
      <c r="D10" s="82"/>
      <c r="E10" s="82"/>
      <c r="F10" s="82"/>
      <c r="G10" s="82"/>
      <c r="H10" s="82"/>
      <c r="I10" s="82"/>
      <c r="J10" s="82"/>
      <c r="K10" s="53"/>
      <c r="L10" s="34"/>
      <c r="M10" s="41"/>
      <c r="N10" s="57"/>
      <c r="O10" s="34"/>
      <c r="P10" s="41"/>
      <c r="Q10" s="57"/>
      <c r="R10" s="34"/>
      <c r="S10" s="41"/>
      <c r="T10" s="33"/>
      <c r="U10" s="31"/>
      <c r="V10" s="41"/>
      <c r="W10" s="57"/>
      <c r="X10" s="34"/>
      <c r="Y10" s="41"/>
      <c r="Z10" s="57"/>
      <c r="AA10" s="34"/>
      <c r="AB10" s="41"/>
      <c r="AC10" s="33"/>
      <c r="AD10" s="28"/>
      <c r="AE10" s="29"/>
      <c r="AF10" s="29"/>
      <c r="AG10" s="29"/>
      <c r="AH10" s="29"/>
      <c r="AI10" s="29"/>
      <c r="AJ10" s="30"/>
      <c r="AL10" s="83" t="s">
        <v>21</v>
      </c>
      <c r="AM10" s="83"/>
      <c r="AN10" s="83"/>
      <c r="AO10" s="132" t="str">
        <f>IF(BF29="","",BF29)</f>
        <v/>
      </c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D10" s="85" t="s">
        <v>22</v>
      </c>
      <c r="BE10" s="86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8"/>
      <c r="BQ10" s="89" t="s">
        <v>128</v>
      </c>
      <c r="BR10" s="89"/>
      <c r="BS10" s="5"/>
      <c r="BT10" s="5"/>
      <c r="BU10" s="5"/>
      <c r="BV10" s="5"/>
      <c r="BW10" s="5"/>
      <c r="BX10" s="5"/>
    </row>
    <row r="11" spans="1:78" ht="18.95" customHeight="1">
      <c r="A11" s="81" t="s">
        <v>23</v>
      </c>
      <c r="B11" s="82"/>
      <c r="C11" s="82"/>
      <c r="D11" s="82"/>
      <c r="E11" s="82"/>
      <c r="F11" s="82"/>
      <c r="G11" s="82"/>
      <c r="H11" s="82"/>
      <c r="I11" s="82"/>
      <c r="J11" s="82"/>
      <c r="K11" s="53"/>
      <c r="L11" s="34"/>
      <c r="M11" s="41"/>
      <c r="N11" s="57"/>
      <c r="O11" s="34"/>
      <c r="P11" s="41"/>
      <c r="Q11" s="57"/>
      <c r="R11" s="34"/>
      <c r="S11" s="41"/>
      <c r="T11" s="33"/>
      <c r="U11" s="31"/>
      <c r="V11" s="41"/>
      <c r="W11" s="57"/>
      <c r="X11" s="34"/>
      <c r="Y11" s="41"/>
      <c r="Z11" s="57"/>
      <c r="AA11" s="34"/>
      <c r="AB11" s="41"/>
      <c r="AC11" s="33"/>
      <c r="AD11" s="28"/>
      <c r="AE11" s="29"/>
      <c r="AF11" s="29"/>
      <c r="AG11" s="29"/>
      <c r="AH11" s="29"/>
      <c r="AI11" s="29"/>
      <c r="AJ11" s="30"/>
      <c r="AL11" s="83" t="s">
        <v>24</v>
      </c>
      <c r="AM11" s="83"/>
      <c r="AN11" s="83"/>
      <c r="AO11" s="134" t="str">
        <f>IF(BF31="","",BF31)</f>
        <v/>
      </c>
      <c r="AP11" s="134"/>
      <c r="AQ11" s="134"/>
      <c r="AR11" s="134"/>
      <c r="AS11" s="83" t="str">
        <f>IF(BJ31="","",BJ31)</f>
        <v>銀行</v>
      </c>
      <c r="AT11" s="83"/>
      <c r="AU11" s="83"/>
      <c r="AV11" s="134" t="str">
        <f>IF(BL31="","",BL31)</f>
        <v/>
      </c>
      <c r="AW11" s="134"/>
      <c r="AX11" s="134"/>
      <c r="AY11" s="134"/>
      <c r="AZ11" s="135" t="str">
        <f>IF(BO31="","",BO31)</f>
        <v>支店</v>
      </c>
      <c r="BA11" s="135"/>
      <c r="BB11" s="135"/>
      <c r="BD11" s="75" t="s">
        <v>25</v>
      </c>
      <c r="BE11" s="76"/>
      <c r="BF11" s="77"/>
      <c r="BG11" s="77"/>
      <c r="BH11" s="77"/>
      <c r="BI11" s="77"/>
      <c r="BJ11" s="78" t="s">
        <v>26</v>
      </c>
      <c r="BK11" s="78"/>
      <c r="BL11" s="79"/>
      <c r="BM11" s="79"/>
      <c r="BN11" s="79"/>
      <c r="BO11" s="79"/>
      <c r="BP11" s="80"/>
      <c r="BQ11" s="36" t="s">
        <v>130</v>
      </c>
      <c r="BU11" s="5"/>
      <c r="BV11" s="74" t="str">
        <f>IF(BF11=0,"",ROUND(BF11/(1+0.08),0))</f>
        <v/>
      </c>
      <c r="BW11" s="74"/>
      <c r="BX11" s="74" t="str">
        <f>IF(BF11=0,"",SUM(BF11-BV11))</f>
        <v/>
      </c>
      <c r="BY11" s="74"/>
    </row>
    <row r="12" spans="1:78" ht="18.95" customHeight="1">
      <c r="A12" s="81" t="s">
        <v>109</v>
      </c>
      <c r="B12" s="82"/>
      <c r="C12" s="82"/>
      <c r="D12" s="82"/>
      <c r="E12" s="82"/>
      <c r="F12" s="82"/>
      <c r="G12" s="82"/>
      <c r="H12" s="82"/>
      <c r="I12" s="82"/>
      <c r="J12" s="133"/>
      <c r="K12" s="54" t="str">
        <f>IF(LEN(BV11)=9,"￥",LEFT(IF(RIGHT($BV$11,10)=RIGHT($BV$11,9),"",RIGHT($BV$11,10)),1))</f>
        <v/>
      </c>
      <c r="L12" s="37" t="str">
        <f>IF(LEN(BV11)=8,"￥",LEFT(IF(RIGHT($BV$11,9)=RIGHT($BV$11,8),"",RIGHT($BV$11,9)),1))</f>
        <v/>
      </c>
      <c r="M12" s="10" t="str">
        <f>IF(LEN(BV11)=7,"￥",LEFT(IF(RIGHT($BV$11,8)=RIGHT($BV$11,7),"",RIGHT($BV$11,8)),1))</f>
        <v/>
      </c>
      <c r="N12" s="58" t="str">
        <f>IF(LEN(BV11)=6,"￥",LEFT(IF(RIGHT($BV$11,7)=RIGHT($BV$11,6),"",RIGHT($BV$11,7)),1))</f>
        <v/>
      </c>
      <c r="O12" s="37" t="str">
        <f>IF(LEN(BV11)=5,"￥",LEFT(IF(RIGHT($BV$11,6)=RIGHT($BV$11,5),"",RIGHT($BV$11,6)),1))</f>
        <v/>
      </c>
      <c r="P12" s="10" t="str">
        <f>IF(LEN(BV11)=4,"￥",LEFT(IF(RIGHT($BV$11,5)=RIGHT($BV$11,4),"",RIGHT($BV$11,5)),1))</f>
        <v/>
      </c>
      <c r="Q12" s="58" t="str">
        <f>IF(LEN(BV11)=3,"￥",LEFT(IF(RIGHT($BV$11,4)=RIGHT($BV$11,3),"",RIGHT($BV$11,4)),1))</f>
        <v/>
      </c>
      <c r="R12" s="37" t="str">
        <f>IF(LEN(BV11)=2,"￥",LEFT(IF(RIGHT($BV$11,3)=RIGHT($BV$11,2),"",RIGHT($BV$11,3)),1))</f>
        <v/>
      </c>
      <c r="S12" s="10" t="str">
        <f>IF(LEN(BV11)=1,"￥",LEFT(IF(RIGHT($BV$11,2)=RIGHT($BV$11,1),"",RIGHT($BV$11,2)),1))</f>
        <v/>
      </c>
      <c r="T12" s="2" t="str">
        <f>LEFT(IF(RIGHT($BV$11,1)=RIGHT($BV$11,0),"",RIGHT($BV$11,1)),1)</f>
        <v/>
      </c>
      <c r="U12" s="1" t="str">
        <f>IF(LEN(BX11)=8,"￥",LEFT(IF(RIGHT($BX$11,9)=RIGHT($BX$11,8),"",RIGHT($BX$11,9)),1))</f>
        <v/>
      </c>
      <c r="V12" s="10" t="str">
        <f>IF(LEN(BX11)=7,"￥",LEFT(IF(RIGHT($BX$11,8)=RIGHT($BX$11,7),"",RIGHT($BX$11,8)),1))</f>
        <v/>
      </c>
      <c r="W12" s="58" t="str">
        <f>IF(LEN(BX11)=6,"￥",LEFT(IF(RIGHT($BX$11,7)=RIGHT($BX$11,6),"",RIGHT($BX$11,7)),1))</f>
        <v/>
      </c>
      <c r="X12" s="37" t="str">
        <f>IF(LEN(BX11)=5,"￥",LEFT(IF(RIGHT($BX$11,6)=RIGHT($BX$11,5),"",RIGHT($BX$11,6)),1))</f>
        <v/>
      </c>
      <c r="Y12" s="10" t="str">
        <f>IF(LEN(BX11)=4,"￥",LEFT(IF(RIGHT($BX$11,5)=RIGHT($BX$11,4),"",RIGHT($BX$11,5)),1))</f>
        <v/>
      </c>
      <c r="Z12" s="58" t="str">
        <f>IF(LEN(BX11)=3,"￥",LEFT(IF(RIGHT($BX$11,4)=RIGHT($BX$11,3),"",RIGHT($BX$11,4)),1))</f>
        <v/>
      </c>
      <c r="AA12" s="37" t="str">
        <f>IF(LEN(BX11)=2,"￥",LEFT(IF(RIGHT($BX$11,3)=RIGHT($BX$11,2),"",RIGHT($BX$11,3)),1))</f>
        <v/>
      </c>
      <c r="AB12" s="10" t="str">
        <f>IF(LEN(BX11)=1,"￥",LEFT(IF(RIGHT($BX$11,2)=RIGHT($BX$11,1),"",RIGHT($BX$11,2)),1))</f>
        <v/>
      </c>
      <c r="AC12" s="2" t="str">
        <f>LEFT(IF(RIGHT($BX$11,1)=RIGHT($BX$11,0),"",RIGHT($BX$11,1)),1)</f>
        <v/>
      </c>
      <c r="AD12" s="116" t="str">
        <f>IF(BL11="","",BL11)</f>
        <v/>
      </c>
      <c r="AE12" s="117"/>
      <c r="AF12" s="117"/>
      <c r="AG12" s="117"/>
      <c r="AH12" s="117"/>
      <c r="AI12" s="117"/>
      <c r="AJ12" s="118"/>
      <c r="AL12" s="83"/>
      <c r="AM12" s="83"/>
      <c r="AN12" s="83"/>
      <c r="AP12" s="83" t="s">
        <v>28</v>
      </c>
      <c r="AQ12" s="83"/>
      <c r="AS12" s="83" t="s">
        <v>29</v>
      </c>
      <c r="AT12" s="83"/>
      <c r="AU12" s="51" t="s">
        <v>30</v>
      </c>
      <c r="AV12" s="9" t="str">
        <f>LEFT(IF(RIGHT($BF$35,7)=RIGHT($BF$35,6),"",RIGHT($BF$35,7)),1)</f>
        <v/>
      </c>
      <c r="AW12" s="10" t="str">
        <f>LEFT(IF(RIGHT($BF$35,6)=RIGHT($BF$35,5),"",RIGHT($BF$35,6)),1)</f>
        <v/>
      </c>
      <c r="AX12" s="10" t="str">
        <f>LEFT(IF(RIGHT($BF$35,5)=RIGHT($BF$35,4),"",RIGHT($BF$35,5)),1)</f>
        <v/>
      </c>
      <c r="AY12" s="10" t="str">
        <f>LEFT(IF(RIGHT($BF$35,4)=RIGHT($BF$35,3),"",RIGHT($BF$35,4)),1)</f>
        <v/>
      </c>
      <c r="AZ12" s="10" t="str">
        <f>LEFT(IF(RIGHT($BF$35,3)=RIGHT($BF$35,2),"",RIGHT($BF$35,3)),1)</f>
        <v/>
      </c>
      <c r="BA12" s="10" t="str">
        <f>LEFT(IF(RIGHT($BF$35,2)=RIGHT($BF$35,1),"",RIGHT($BF$35,2)),1)</f>
        <v/>
      </c>
      <c r="BB12" s="11" t="str">
        <f>LEFT(IF(RIGHT($BF$35,1)=RIGHT($BF$35,0),"",RIGHT($BF$35,1)),1)</f>
        <v/>
      </c>
      <c r="BD12" s="75" t="s">
        <v>31</v>
      </c>
      <c r="BE12" s="76"/>
      <c r="BF12" s="77"/>
      <c r="BG12" s="77"/>
      <c r="BH12" s="77"/>
      <c r="BI12" s="77"/>
      <c r="BJ12" s="78" t="s">
        <v>26</v>
      </c>
      <c r="BK12" s="78"/>
      <c r="BL12" s="79"/>
      <c r="BM12" s="79"/>
      <c r="BN12" s="79"/>
      <c r="BO12" s="79"/>
      <c r="BP12" s="80"/>
      <c r="BQ12" s="36" t="s">
        <v>131</v>
      </c>
      <c r="BU12" s="5"/>
      <c r="BV12" s="74" t="str">
        <f>IF(BF12=0,"",ROUND(BF12/(1+0.1),0))</f>
        <v/>
      </c>
      <c r="BW12" s="74"/>
      <c r="BX12" s="74" t="str">
        <f>IF(BF12=0,"",SUM(BF12-BV12))</f>
        <v/>
      </c>
      <c r="BY12" s="74"/>
    </row>
    <row r="13" spans="1:78" ht="18.95" customHeight="1">
      <c r="A13" s="81" t="s">
        <v>32</v>
      </c>
      <c r="B13" s="82"/>
      <c r="C13" s="82"/>
      <c r="D13" s="82"/>
      <c r="E13" s="82"/>
      <c r="F13" s="82"/>
      <c r="G13" s="82"/>
      <c r="H13" s="82"/>
      <c r="I13" s="82"/>
      <c r="J13" s="82"/>
      <c r="K13" s="54" t="str">
        <f>IF(LEN(BV12)=9,"￥",LEFT(IF(RIGHT($BV$12,10)=RIGHT($BV$12,9),"",RIGHT($BV$12,10)),1))</f>
        <v/>
      </c>
      <c r="L13" s="37" t="str">
        <f>IF(LEN(BV12)=8,"￥",LEFT(IF(RIGHT($BV$12,9)=RIGHT($BV$12,8),"",RIGHT($BV$12,9)),1))</f>
        <v/>
      </c>
      <c r="M13" s="10" t="str">
        <f>IF(LEN(BV12)=7,"￥",LEFT(IF(RIGHT($BV$12,8)=RIGHT($BV$12,7),"",RIGHT($BV$12,8)),1))</f>
        <v/>
      </c>
      <c r="N13" s="58" t="str">
        <f>IF(LEN(BV12)=6,"￥",LEFT(IF(RIGHT($BV$12,7)=RIGHT($BV$12,6),"",RIGHT($BV$12,7)),1))</f>
        <v/>
      </c>
      <c r="O13" s="37" t="str">
        <f>IF(LEN(BV12)=5,"￥",LEFT(IF(RIGHT($BV$12,6)=RIGHT($BV$12,5),"",RIGHT($BV$12,6)),1))</f>
        <v/>
      </c>
      <c r="P13" s="10" t="str">
        <f>IF(LEN(BV12)=4,"￥",LEFT(IF(RIGHT($BV$12,5)=RIGHT($BV$12,4),"",RIGHT($BV$12,5)),1))</f>
        <v/>
      </c>
      <c r="Q13" s="58" t="str">
        <f>IF(LEN(BV12)=3,"￥",LEFT(IF(RIGHT($BV$12,4)=RIGHT($BV$12,3),"",RIGHT($BV$12,4)),1))</f>
        <v/>
      </c>
      <c r="R13" s="37" t="str">
        <f>IF(LEN(BV12)=2,"￥",LEFT(IF(RIGHT($BV$12,3)=RIGHT($BV$12,2),"",RIGHT($BV$12,3)),1))</f>
        <v/>
      </c>
      <c r="S13" s="10" t="str">
        <f>IF(LEN(BV12)=1,"￥",LEFT(IF(RIGHT($BV$12,2)=RIGHT($BV$12,1),"",RIGHT($BV$12,2)),1))</f>
        <v/>
      </c>
      <c r="T13" s="2" t="str">
        <f>LEFT(IF(RIGHT($BV$12,1)=RIGHT($BV$12,0),"",RIGHT($BV$12,1)),1)</f>
        <v/>
      </c>
      <c r="U13" s="1" t="str">
        <f>IF(LEN(BX12)=8,"￥",LEFT(IF(RIGHT($BX$12,9)=RIGHT($BX$12,8),"",RIGHT($BX$12,9)),1))</f>
        <v/>
      </c>
      <c r="V13" s="10" t="str">
        <f>IF(LEN(BX12)=7,"￥",LEFT(IF(RIGHT($BX$12,8)=RIGHT($BX$12,7),"",RIGHT($BX$12,8)),1))</f>
        <v/>
      </c>
      <c r="W13" s="58" t="str">
        <f>IF(LEN(BX12)=6,"￥",LEFT(IF(RIGHT($BX$12,7)=RIGHT($BX$12,6),"",RIGHT($BX$12,7)),1))</f>
        <v/>
      </c>
      <c r="X13" s="37" t="str">
        <f>IF(LEN(BX12)=5,"￥",LEFT(IF(RIGHT($BX$12,6)=RIGHT($BX$12,5),"",RIGHT($BX$12,6)),1))</f>
        <v/>
      </c>
      <c r="Y13" s="10" t="str">
        <f>IF(LEN(BX12)=4,"￥",LEFT(IF(RIGHT($BX$12,5)=RIGHT($BX$12,4),"",RIGHT($BX$12,5)),1))</f>
        <v/>
      </c>
      <c r="Z13" s="58" t="str">
        <f>IF(LEN(BX12)=3,"￥",LEFT(IF(RIGHT($BX$12,4)=RIGHT($BX$12,3),"",RIGHT($BX$12,4)),1))</f>
        <v/>
      </c>
      <c r="AA13" s="37" t="str">
        <f>IF(LEN(BX12)=2,"￥",LEFT(IF(RIGHT($BX$12,3)=RIGHT($BX$12,2),"",RIGHT($BX$12,3)),1))</f>
        <v/>
      </c>
      <c r="AB13" s="10" t="str">
        <f>IF(LEN(BX12)=1,"￥",LEFT(IF(RIGHT($BX$12,2)=RIGHT($BX$12,1),"",RIGHT($BX$12,2)),1))</f>
        <v/>
      </c>
      <c r="AC13" s="2" t="str">
        <f>LEFT(IF(RIGHT($BX$12,1)=RIGHT($BX$12,0),"",RIGHT($BX$12,1)),1)</f>
        <v/>
      </c>
      <c r="AD13" s="116" t="str">
        <f t="shared" ref="AD13:AD14" si="0">IF(BL12="","",BL12)</f>
        <v/>
      </c>
      <c r="AE13" s="117"/>
      <c r="AF13" s="117"/>
      <c r="AG13" s="117"/>
      <c r="AH13" s="117"/>
      <c r="AI13" s="117"/>
      <c r="AJ13" s="118"/>
      <c r="AL13" s="83" t="s">
        <v>33</v>
      </c>
      <c r="AM13" s="83"/>
      <c r="AN13" s="83"/>
      <c r="AO13" s="123" t="str">
        <f>IF(BF39="","",BF39)</f>
        <v/>
      </c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D13" s="124" t="s">
        <v>34</v>
      </c>
      <c r="BE13" s="125"/>
      <c r="BF13" s="77"/>
      <c r="BG13" s="77"/>
      <c r="BH13" s="77"/>
      <c r="BI13" s="77"/>
      <c r="BJ13" s="78" t="s">
        <v>26</v>
      </c>
      <c r="BK13" s="78"/>
      <c r="BL13" s="79"/>
      <c r="BM13" s="79"/>
      <c r="BN13" s="79"/>
      <c r="BO13" s="79"/>
      <c r="BP13" s="80"/>
      <c r="BQ13" s="36" t="s">
        <v>129</v>
      </c>
      <c r="BU13" s="5"/>
      <c r="BV13" s="74" t="str">
        <f>IF(BF13=0,"",BF13)</f>
        <v/>
      </c>
      <c r="BW13" s="74"/>
      <c r="BX13" s="74" t="str">
        <f>IF(BF13=0,"",BF13*0)</f>
        <v/>
      </c>
      <c r="BY13" s="74"/>
    </row>
    <row r="14" spans="1:78" ht="18.95" customHeight="1" thickBot="1">
      <c r="A14" s="81" t="s">
        <v>35</v>
      </c>
      <c r="B14" s="82"/>
      <c r="C14" s="82"/>
      <c r="D14" s="82"/>
      <c r="E14" s="82"/>
      <c r="F14" s="82"/>
      <c r="G14" s="82"/>
      <c r="H14" s="82"/>
      <c r="I14" s="82"/>
      <c r="J14" s="82"/>
      <c r="K14" s="54" t="str">
        <f>IF(LEN(BV13)=9,"￥",LEFT(IF(RIGHT($BV$13,10)=RIGHT($BV$13,9),"",RIGHT($BV$13,10)),1))</f>
        <v/>
      </c>
      <c r="L14" s="37" t="str">
        <f>IF(LEN(BV13)=8,"￥",LEFT(IF(RIGHT($BV$13,9)=RIGHT($BV$13,8),"",RIGHT($BV$13,9)),1))</f>
        <v/>
      </c>
      <c r="M14" s="10" t="str">
        <f>IF(LEN(BV13)=7,"￥",LEFT(IF(RIGHT($BV$13,8)=RIGHT($BV$13,7),"",RIGHT($BV$13,8)),1))</f>
        <v/>
      </c>
      <c r="N14" s="58" t="str">
        <f>IF(LEN(BV13)=6,"￥",LEFT(IF(RIGHT($BV$13,7)=RIGHT($BV$13,6),"",RIGHT($BV$13,7)),1))</f>
        <v/>
      </c>
      <c r="O14" s="37" t="str">
        <f>IF(LEN(BV13)=5,"￥",LEFT(IF(RIGHT($BV$13,6)=RIGHT($BV$13,5),"",RIGHT($BV$13,6)),1))</f>
        <v/>
      </c>
      <c r="P14" s="10" t="str">
        <f>IF(LEN(BV13)=4,"￥",LEFT(IF(RIGHT($BV$13,5)=RIGHT($BV$13,4),"",RIGHT($BV$13,5)),1))</f>
        <v/>
      </c>
      <c r="Q14" s="58" t="str">
        <f>IF(LEN(BV13)=3,"￥",LEFT(IF(RIGHT($BV$13,4)=RIGHT($BV$13,3),"",RIGHT($BV$13,4)),1))</f>
        <v/>
      </c>
      <c r="R14" s="37" t="str">
        <f>IF(LEN(BV13)=2,"￥",LEFT(IF(RIGHT($BV$13,3)=RIGHT($BV$13,2),"",RIGHT($BV$13,3)),1))</f>
        <v/>
      </c>
      <c r="S14" s="10" t="str">
        <f>IF(LEN(BV13)=1,"￥",LEFT(IF(RIGHT($BV$13,2)=RIGHT($BV$13,1),"",RIGHT($BV$13,2)),1))</f>
        <v/>
      </c>
      <c r="T14" s="2" t="str">
        <f>LEFT(IF(RIGHT($BV$13,1)=RIGHT($BV$13,0),"",RIGHT($BV$13,1)),1)</f>
        <v/>
      </c>
      <c r="U14" s="1" t="str">
        <f>IF(LEN(BX13)=8,"￥",LEFT(IF(RIGHT($BX$13,9)=RIGHT($BX$13,8),"",RIGHT($BX$13,9)),1))</f>
        <v/>
      </c>
      <c r="V14" s="10" t="str">
        <f>IF(LEN(BX13)=7,"￥",LEFT(IF(RIGHT($BX$13,8)=RIGHT($BX$13,7),"",RIGHT($BX$13,8)),1))</f>
        <v/>
      </c>
      <c r="W14" s="58" t="str">
        <f>IF(LEN(BX13)=6,"￥",LEFT(IF(RIGHT($BX$13,7)=RIGHT($BX$13,6),"",RIGHT($BX$13,7)),1))</f>
        <v/>
      </c>
      <c r="X14" s="37" t="str">
        <f>IF(LEN(BX13)=5,"￥",LEFT(IF(RIGHT($BX$13,6)=RIGHT($BX$13,5),"",RIGHT($BX$13,6)),1))</f>
        <v/>
      </c>
      <c r="Y14" s="10" t="str">
        <f>IF(LEN(BX13)=4,"￥",LEFT(IF(RIGHT($BX$13,5)=RIGHT($BX$13,4),"",RIGHT($BX$13,5)),1))</f>
        <v/>
      </c>
      <c r="Z14" s="58" t="str">
        <f>IF(LEN(BX13)=3,"￥",LEFT(IF(RIGHT($BX$13,4)=RIGHT($BX$13,3),"",RIGHT($BX$13,4)),1))</f>
        <v/>
      </c>
      <c r="AA14" s="37" t="str">
        <f>IF(LEN(BX13)=2,"￥",LEFT(IF(RIGHT($BX$13,3)=RIGHT($BX$13,2),"",RIGHT($BX$13,3)),1))</f>
        <v/>
      </c>
      <c r="AB14" s="10" t="str">
        <f>IF(LEN(BX13)=1,"￥",LEFT(IF(RIGHT($BX$13,2)=RIGHT($BX$13,1),"",RIGHT($BX$13,2)),1))</f>
        <v/>
      </c>
      <c r="AC14" s="2" t="str">
        <f>LEFT(IF(RIGHT($BX$13,1)=RIGHT($BX$13,0),"",RIGHT($BX$13,1)),1)</f>
        <v/>
      </c>
      <c r="AD14" s="116" t="str">
        <f t="shared" si="0"/>
        <v/>
      </c>
      <c r="AE14" s="117"/>
      <c r="AF14" s="117"/>
      <c r="AG14" s="117"/>
      <c r="AH14" s="117"/>
      <c r="AI14" s="117"/>
      <c r="AJ14" s="118"/>
      <c r="AL14" s="119" t="s">
        <v>36</v>
      </c>
      <c r="AM14" s="119"/>
      <c r="AN14" s="119"/>
      <c r="AO14" s="120" t="str">
        <f>IF(BF37="","",BF37)</f>
        <v/>
      </c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D14" s="92" t="s">
        <v>37</v>
      </c>
      <c r="BE14" s="93"/>
      <c r="BF14" s="121" t="str">
        <f>BZ14</f>
        <v/>
      </c>
      <c r="BG14" s="121"/>
      <c r="BH14" s="121"/>
      <c r="BI14" s="121"/>
      <c r="BJ14" s="121"/>
      <c r="BK14" s="121"/>
      <c r="BL14" s="121"/>
      <c r="BM14" s="121"/>
      <c r="BN14" s="121"/>
      <c r="BO14" s="121"/>
      <c r="BP14" s="122"/>
      <c r="BQ14" s="89" t="s">
        <v>128</v>
      </c>
      <c r="BR14" s="89"/>
      <c r="BS14" s="5"/>
      <c r="BT14" s="5"/>
      <c r="BU14" s="5"/>
      <c r="BV14" s="74"/>
      <c r="BW14" s="74"/>
      <c r="BX14" s="74">
        <f>SUM(BV11:BY13)</f>
        <v>0</v>
      </c>
      <c r="BY14" s="74"/>
      <c r="BZ14" s="52" t="str">
        <f>IF(BX14=0,"",BX14)</f>
        <v/>
      </c>
    </row>
    <row r="15" spans="1:78" ht="6.95" customHeight="1" thickBot="1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"/>
      <c r="L15" s="13"/>
      <c r="M15" s="13"/>
      <c r="N15" s="13"/>
      <c r="O15" s="13"/>
      <c r="P15" s="13"/>
      <c r="Q15" s="13"/>
      <c r="R15" s="13"/>
      <c r="S15" s="13"/>
      <c r="T15" s="13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Q15" s="5"/>
      <c r="BR15" s="5"/>
      <c r="BS15" s="5"/>
      <c r="BT15" s="5"/>
      <c r="BU15" s="5"/>
      <c r="BV15" s="5"/>
      <c r="BW15" s="5"/>
      <c r="BX15" s="5"/>
    </row>
    <row r="16" spans="1:78" ht="24" customHeight="1" thickBot="1">
      <c r="A16" s="127" t="s">
        <v>38</v>
      </c>
      <c r="B16" s="128"/>
      <c r="C16" s="128"/>
      <c r="D16" s="128"/>
      <c r="E16" s="128"/>
      <c r="F16" s="128"/>
      <c r="G16" s="128"/>
      <c r="H16" s="128"/>
      <c r="I16" s="128"/>
      <c r="J16" s="129"/>
      <c r="K16" s="55" t="str">
        <f>IF(LEN(BF14)=9,"￥",LEFT(IF(RIGHT($BF$14,10)=RIGHT($BF$14,9),"",RIGHT($BF$14,10)),1))</f>
        <v/>
      </c>
      <c r="L16" s="38" t="str">
        <f>IF(LEN(BF14)=8,"￥",LEFT(IF(RIGHT($BF$14,9)=RIGHT($BF$14,8),"",RIGHT($BF$14,9)),1))</f>
        <v/>
      </c>
      <c r="M16" s="42" t="str">
        <f>IF(LEN(BF14)=7,"￥",LEFT(IF(RIGHT($BF$14,8)=RIGHT($BF$14,7),"",RIGHT($BF$14,8)),1))</f>
        <v/>
      </c>
      <c r="N16" s="56" t="str">
        <f>IF(LEN(BF14)=6,"￥",LEFT(IF(RIGHT($BF$14,7)=RIGHT($BF$14,6),"",RIGHT($BF$14,7)),1))</f>
        <v/>
      </c>
      <c r="O16" s="38" t="str">
        <f>IF(LEN(BF14)=5,"￥",LEFT(IF(RIGHT($BF$14,6)=RIGHT($BF$14,5),"",RIGHT($BF$14,6)),1))</f>
        <v/>
      </c>
      <c r="P16" s="42" t="str">
        <f>IF(LEN(BF14)=4,"￥",LEFT(IF(RIGHT($BF$14,5)=RIGHT($BF$14,4),"",RIGHT($BF$14,5)),1))</f>
        <v/>
      </c>
      <c r="Q16" s="56" t="str">
        <f>IF(LEN(BF14)=3,"￥",LEFT(IF(RIGHT($BF$14,4)=RIGHT($BF$14,3),"",RIGHT($BF$14,4)),1))</f>
        <v/>
      </c>
      <c r="R16" s="38" t="str">
        <f>IF(LEN(BF14)=2,"￥",LEFT(IF(RIGHT($BF$14,3)=RIGHT($BF$14,2),"",RIGHT($BF$14,3)),1))</f>
        <v/>
      </c>
      <c r="S16" s="42" t="str">
        <f>IF(LEN(BF14)=1,"￥",LEFT(IF(RIGHT($BF$14,2)=RIGHT($BF$14,1),"",RIGHT($BF$14,2)),1))</f>
        <v/>
      </c>
      <c r="T16" s="35" t="str">
        <f>LEFT(IF(RIGHT($BF$14,1)=RIGHT($BF$14,0),"",RIGHT($BF$14,1)),1)</f>
        <v/>
      </c>
      <c r="U16" s="14"/>
      <c r="BD16" s="130" t="s">
        <v>121</v>
      </c>
      <c r="BE16" s="130"/>
      <c r="BF16" s="131" t="s">
        <v>136</v>
      </c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5"/>
      <c r="BR16" s="5"/>
      <c r="BS16" s="5"/>
      <c r="BT16" s="5"/>
      <c r="BU16" s="5"/>
      <c r="BV16" s="5"/>
      <c r="BW16" s="5"/>
      <c r="BX16" s="5"/>
    </row>
    <row r="17" spans="3:81" ht="9.75" customHeight="1">
      <c r="BD17" s="112" t="s">
        <v>39</v>
      </c>
      <c r="BE17" s="113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5"/>
      <c r="BQ17" s="111" t="s">
        <v>40</v>
      </c>
      <c r="BR17" s="111"/>
      <c r="BS17" s="111"/>
      <c r="BT17" s="111"/>
      <c r="BU17" s="5"/>
      <c r="BV17" s="5"/>
      <c r="BW17" s="5"/>
      <c r="BX17" s="5"/>
    </row>
    <row r="18" spans="3:81" ht="9.75" customHeight="1">
      <c r="BD18" s="85"/>
      <c r="BE18" s="86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100"/>
      <c r="BQ18" s="111"/>
      <c r="BR18" s="111"/>
      <c r="BS18" s="111"/>
      <c r="BT18" s="111"/>
      <c r="BU18" s="5"/>
      <c r="BV18" s="5"/>
      <c r="BW18" s="5"/>
      <c r="BX18" s="5"/>
    </row>
    <row r="19" spans="3:81" ht="18" customHeight="1">
      <c r="C19" t="s">
        <v>41</v>
      </c>
      <c r="D19" t="s">
        <v>42</v>
      </c>
      <c r="BD19" s="85" t="s">
        <v>43</v>
      </c>
      <c r="BE19" s="86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5"/>
      <c r="BQ19" s="5"/>
      <c r="BR19" s="5"/>
      <c r="BS19" s="5"/>
      <c r="BT19" s="5"/>
      <c r="BU19" s="5"/>
      <c r="BV19" s="5"/>
      <c r="BW19" s="5"/>
      <c r="BX19" s="5"/>
    </row>
    <row r="20" spans="3:81" ht="5.0999999999999996" customHeight="1">
      <c r="BD20" s="85"/>
      <c r="BE20" s="86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5"/>
      <c r="BQ20" s="5"/>
      <c r="BR20" s="5"/>
      <c r="BS20" s="5"/>
      <c r="BT20" s="5"/>
      <c r="BU20" s="5"/>
      <c r="BV20" s="5"/>
      <c r="BW20" s="5"/>
      <c r="BX20" s="5"/>
    </row>
    <row r="21" spans="3:81" ht="18" customHeight="1">
      <c r="D21" s="4" t="s">
        <v>44</v>
      </c>
      <c r="E21" t="s">
        <v>102</v>
      </c>
      <c r="BD21" s="85" t="s">
        <v>5</v>
      </c>
      <c r="BE21" s="86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5"/>
      <c r="BQ21" s="5"/>
      <c r="BR21" s="5"/>
      <c r="BS21" s="5"/>
      <c r="BT21" s="5"/>
      <c r="BU21" s="5"/>
      <c r="BV21" s="5"/>
      <c r="BW21" s="5"/>
      <c r="BX21" s="5"/>
    </row>
    <row r="22" spans="3:81" ht="5.0999999999999996" customHeight="1">
      <c r="D22" s="4"/>
      <c r="BD22" s="85"/>
      <c r="BE22" s="86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5"/>
      <c r="BQ22" s="5"/>
      <c r="BR22" s="5"/>
      <c r="BS22" s="5"/>
      <c r="BT22" s="5"/>
      <c r="BU22" s="5"/>
      <c r="BV22" s="5"/>
      <c r="BW22" s="5"/>
      <c r="BX22" s="5"/>
    </row>
    <row r="23" spans="3:81" ht="18" customHeight="1">
      <c r="D23" s="4" t="s">
        <v>45</v>
      </c>
      <c r="E23" t="s">
        <v>108</v>
      </c>
      <c r="BD23" s="85" t="s">
        <v>8</v>
      </c>
      <c r="BE23" s="86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10"/>
      <c r="BQ23" s="5"/>
      <c r="BR23" s="5"/>
      <c r="BS23" s="5"/>
      <c r="BT23" s="5"/>
      <c r="BU23" s="5"/>
      <c r="BV23" s="5"/>
      <c r="BW23" s="5"/>
      <c r="BX23" s="5"/>
    </row>
    <row r="24" spans="3:81" ht="5.0999999999999996" customHeight="1">
      <c r="D24" s="4"/>
      <c r="BD24" s="85"/>
      <c r="BE24" s="86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10"/>
      <c r="BQ24" s="5"/>
      <c r="BR24" s="5"/>
      <c r="BS24" s="5"/>
      <c r="BT24" s="5"/>
      <c r="BU24" s="5"/>
      <c r="BV24" s="5"/>
      <c r="BW24" s="5"/>
      <c r="BX24" s="5"/>
    </row>
    <row r="25" spans="3:81" ht="15.95" customHeight="1">
      <c r="D25" s="4" t="s">
        <v>47</v>
      </c>
      <c r="E25" t="s">
        <v>46</v>
      </c>
      <c r="BD25" s="85" t="s">
        <v>15</v>
      </c>
      <c r="BE25" s="86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100"/>
      <c r="BQ25" s="111" t="s">
        <v>40</v>
      </c>
      <c r="BR25" s="111"/>
      <c r="BS25" s="111"/>
      <c r="BT25" s="111"/>
      <c r="BU25" s="5"/>
      <c r="BV25" s="5"/>
      <c r="BW25" s="5"/>
      <c r="BX25" s="5"/>
    </row>
    <row r="26" spans="3:81" ht="5.0999999999999996" customHeight="1">
      <c r="D26" s="4"/>
      <c r="BD26" s="85"/>
      <c r="BE26" s="86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100"/>
      <c r="BQ26" s="111"/>
      <c r="BR26" s="111"/>
      <c r="BS26" s="111"/>
      <c r="BT26" s="111"/>
      <c r="BU26" s="5"/>
      <c r="BV26" s="5"/>
      <c r="BW26" s="5"/>
      <c r="BX26" s="5"/>
    </row>
    <row r="27" spans="3:81" ht="15.95" customHeight="1">
      <c r="D27" s="4" t="s">
        <v>48</v>
      </c>
      <c r="E27" t="s">
        <v>103</v>
      </c>
      <c r="BD27" s="85" t="s">
        <v>50</v>
      </c>
      <c r="BE27" s="86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100"/>
      <c r="BQ27" s="106" t="s">
        <v>110</v>
      </c>
      <c r="BR27" s="107"/>
      <c r="BS27" s="107"/>
      <c r="BT27" s="107"/>
      <c r="BU27" s="5"/>
      <c r="BV27" s="5"/>
      <c r="BW27" s="5"/>
      <c r="BX27" s="5"/>
    </row>
    <row r="28" spans="3:81" ht="5.0999999999999996" customHeight="1">
      <c r="D28" s="4"/>
      <c r="BD28" s="85"/>
      <c r="BE28" s="86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100"/>
      <c r="BQ28" s="107"/>
      <c r="BR28" s="107"/>
      <c r="BS28" s="107"/>
      <c r="BT28" s="107"/>
      <c r="BU28" s="5"/>
      <c r="BV28" s="5"/>
      <c r="BW28" s="5"/>
      <c r="BX28" s="5"/>
    </row>
    <row r="29" spans="3:81" ht="15.95" customHeight="1">
      <c r="D29" s="4" t="s">
        <v>51</v>
      </c>
      <c r="E29" t="s">
        <v>49</v>
      </c>
      <c r="BD29" s="85" t="s">
        <v>52</v>
      </c>
      <c r="BE29" s="86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100"/>
      <c r="BQ29" s="107"/>
      <c r="BR29" s="107"/>
      <c r="BS29" s="107"/>
      <c r="BT29" s="107"/>
      <c r="BU29" s="5"/>
      <c r="BV29" s="5"/>
      <c r="BW29" s="5"/>
      <c r="BX29" s="5"/>
    </row>
    <row r="30" spans="3:81" ht="5.0999999999999996" customHeight="1">
      <c r="D30" s="4"/>
      <c r="BD30" s="85"/>
      <c r="BE30" s="86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100"/>
      <c r="BQ30" s="107"/>
      <c r="BR30" s="107"/>
      <c r="BS30" s="107"/>
      <c r="BT30" s="107"/>
      <c r="BU30" s="5"/>
      <c r="BV30" s="5"/>
      <c r="BW30" s="5"/>
      <c r="BX30" s="5"/>
    </row>
    <row r="31" spans="3:81" ht="15.95" customHeight="1">
      <c r="D31" s="4" t="s">
        <v>53</v>
      </c>
      <c r="E31" t="s">
        <v>54</v>
      </c>
      <c r="BD31" s="85" t="s">
        <v>24</v>
      </c>
      <c r="BE31" s="86"/>
      <c r="BF31" s="108"/>
      <c r="BG31" s="108"/>
      <c r="BH31" s="108"/>
      <c r="BI31" s="108"/>
      <c r="BJ31" s="103" t="s">
        <v>55</v>
      </c>
      <c r="BK31" s="103"/>
      <c r="BL31" s="108"/>
      <c r="BM31" s="108"/>
      <c r="BN31" s="108"/>
      <c r="BO31" s="104" t="s">
        <v>56</v>
      </c>
      <c r="BP31" s="105"/>
      <c r="BQ31" s="101" t="s">
        <v>57</v>
      </c>
      <c r="BR31" s="101"/>
      <c r="BS31" s="101"/>
      <c r="BT31" s="101"/>
      <c r="BU31" s="5"/>
      <c r="BV31" s="5"/>
      <c r="BW31" s="5"/>
      <c r="BX31" s="5"/>
      <c r="BZ31" t="s">
        <v>55</v>
      </c>
      <c r="CA31" t="s">
        <v>58</v>
      </c>
      <c r="CB31" t="s">
        <v>59</v>
      </c>
      <c r="CC31" t="s">
        <v>60</v>
      </c>
    </row>
    <row r="32" spans="3:81" ht="5.0999999999999996" customHeight="1">
      <c r="D32" s="4"/>
      <c r="BD32" s="85"/>
      <c r="BE32" s="86"/>
      <c r="BF32" s="108"/>
      <c r="BG32" s="108"/>
      <c r="BH32" s="108"/>
      <c r="BI32" s="108"/>
      <c r="BJ32" s="103"/>
      <c r="BK32" s="103"/>
      <c r="BL32" s="108"/>
      <c r="BM32" s="108"/>
      <c r="BN32" s="108"/>
      <c r="BO32" s="104"/>
      <c r="BP32" s="105"/>
      <c r="BQ32" s="101"/>
      <c r="BR32" s="101"/>
      <c r="BS32" s="101"/>
      <c r="BT32" s="101"/>
      <c r="BU32" s="5"/>
      <c r="BV32" s="5"/>
      <c r="BW32" s="5"/>
      <c r="BX32" s="5"/>
    </row>
    <row r="33" spans="4:80" ht="15.95" customHeight="1">
      <c r="D33" s="4" t="s">
        <v>61</v>
      </c>
      <c r="E33" t="s">
        <v>62</v>
      </c>
      <c r="BD33" s="85" t="s">
        <v>63</v>
      </c>
      <c r="BE33" s="86"/>
      <c r="BF33" s="103"/>
      <c r="BG33" s="104" t="s">
        <v>106</v>
      </c>
      <c r="BH33" s="104"/>
      <c r="BI33" s="104"/>
      <c r="BJ33" s="104"/>
      <c r="BK33" s="104"/>
      <c r="BL33" s="104"/>
      <c r="BM33" s="104" t="s">
        <v>107</v>
      </c>
      <c r="BN33" s="104"/>
      <c r="BO33" s="104"/>
      <c r="BP33" s="105"/>
      <c r="BQ33" s="101" t="s">
        <v>64</v>
      </c>
      <c r="BR33" s="101"/>
      <c r="BS33" s="101"/>
      <c r="BT33" s="101"/>
      <c r="BU33" s="102"/>
      <c r="BV33" s="102"/>
      <c r="BW33" s="102"/>
      <c r="BX33" s="102"/>
      <c r="BY33" s="83"/>
      <c r="BZ33" s="83"/>
      <c r="CA33" s="98" t="b">
        <v>0</v>
      </c>
      <c r="CB33" s="98" t="b">
        <v>0</v>
      </c>
    </row>
    <row r="34" spans="4:80" ht="5.0999999999999996" customHeight="1">
      <c r="D34" s="4"/>
      <c r="BD34" s="85"/>
      <c r="BE34" s="86"/>
      <c r="BF34" s="103"/>
      <c r="BG34" s="104"/>
      <c r="BH34" s="104"/>
      <c r="BI34" s="104"/>
      <c r="BJ34" s="104"/>
      <c r="BK34" s="104"/>
      <c r="BL34" s="104"/>
      <c r="BM34" s="104"/>
      <c r="BN34" s="104"/>
      <c r="BO34" s="104"/>
      <c r="BP34" s="105"/>
      <c r="BQ34" s="101"/>
      <c r="BR34" s="101"/>
      <c r="BS34" s="101"/>
      <c r="BT34" s="101"/>
      <c r="BU34" s="102"/>
      <c r="BV34" s="102"/>
      <c r="BW34" s="102"/>
      <c r="BX34" s="102"/>
      <c r="BY34" s="83"/>
      <c r="BZ34" s="83"/>
      <c r="CA34" s="98"/>
      <c r="CB34" s="98"/>
    </row>
    <row r="35" spans="4:80" ht="15.95" customHeight="1">
      <c r="D35" s="4" t="s">
        <v>65</v>
      </c>
      <c r="E35" t="s">
        <v>66</v>
      </c>
      <c r="BD35" s="85" t="s">
        <v>67</v>
      </c>
      <c r="BE35" s="86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100"/>
      <c r="BQ35" s="101" t="s">
        <v>115</v>
      </c>
      <c r="BR35" s="101"/>
      <c r="BS35" s="101"/>
      <c r="BT35" s="101"/>
      <c r="BU35" s="5"/>
      <c r="BV35" s="5"/>
      <c r="BW35" s="5"/>
      <c r="BX35" s="5"/>
    </row>
    <row r="36" spans="4:80" ht="5.0999999999999996" customHeight="1">
      <c r="BD36" s="85"/>
      <c r="BE36" s="86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100"/>
      <c r="BQ36" s="101"/>
      <c r="BR36" s="101"/>
      <c r="BS36" s="101"/>
      <c r="BT36" s="101"/>
      <c r="BU36" s="5"/>
      <c r="BV36" s="5"/>
      <c r="BW36" s="5"/>
      <c r="BX36" s="5"/>
    </row>
    <row r="37" spans="4:80" ht="15.95" customHeight="1">
      <c r="D37" s="4" t="s">
        <v>68</v>
      </c>
      <c r="E37" t="s">
        <v>69</v>
      </c>
      <c r="BD37" s="85" t="s">
        <v>36</v>
      </c>
      <c r="BE37" s="86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5"/>
      <c r="BQ37" s="5"/>
      <c r="BR37" s="5"/>
      <c r="BS37" s="5"/>
      <c r="BT37" s="5"/>
      <c r="BU37" s="5"/>
      <c r="BV37" s="5"/>
      <c r="BW37" s="5"/>
      <c r="BX37" s="5"/>
    </row>
    <row r="38" spans="4:80" ht="5.0999999999999996" customHeight="1">
      <c r="BD38" s="85"/>
      <c r="BE38" s="86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5"/>
      <c r="BQ38" s="5"/>
      <c r="BR38" s="5"/>
      <c r="BS38" s="5"/>
      <c r="BT38" s="5"/>
      <c r="BU38" s="5"/>
      <c r="BV38" s="5"/>
      <c r="BW38" s="5"/>
      <c r="BX38" s="5"/>
    </row>
    <row r="39" spans="4:80" ht="15.95" customHeight="1">
      <c r="D39" s="4"/>
      <c r="E39" t="s">
        <v>70</v>
      </c>
      <c r="BD39" s="85" t="s">
        <v>33</v>
      </c>
      <c r="BE39" s="86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5"/>
      <c r="BQ39" s="5"/>
      <c r="BR39" s="5"/>
      <c r="BS39" s="5"/>
      <c r="BT39" s="5"/>
      <c r="BU39" s="5"/>
      <c r="BV39" s="5"/>
      <c r="BW39" s="5"/>
      <c r="BX39" s="5"/>
    </row>
    <row r="40" spans="4:80" ht="5.0999999999999996" customHeight="1" thickBot="1">
      <c r="BD40" s="92"/>
      <c r="BE40" s="93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7"/>
      <c r="BQ40" s="5"/>
      <c r="BR40" s="5"/>
      <c r="BS40" s="5"/>
      <c r="BT40" s="5"/>
      <c r="BU40" s="5"/>
      <c r="BV40" s="5"/>
      <c r="BW40" s="5"/>
      <c r="BX40" s="5"/>
    </row>
    <row r="41" spans="4:80" ht="15.95" customHeight="1">
      <c r="D41" s="4" t="s">
        <v>71</v>
      </c>
      <c r="E41" t="s">
        <v>72</v>
      </c>
    </row>
    <row r="42" spans="4:80" ht="15.95" customHeight="1">
      <c r="BB42" s="4"/>
    </row>
    <row r="43" spans="4:80">
      <c r="D43" s="4"/>
    </row>
    <row r="44" spans="4:80">
      <c r="D44" s="4"/>
    </row>
  </sheetData>
  <sheetProtection algorithmName="SHA-512" hashValue="KpBPRd9llzkDP4GOz27zVnu9IY6T1ULP16SdG/Ldiz9ijyp9ZHVz0q1TXccAzjvlS42FWB1rfHb2fp1Bm0K6lA==" saltValue="ffwbqx/6xcN5DZsJrlh40g==" spinCount="100000" sheet="1" selectLockedCells="1"/>
  <mergeCells count="153">
    <mergeCell ref="BX14:BY14"/>
    <mergeCell ref="BF1:BP1"/>
    <mergeCell ref="BD1:BE1"/>
    <mergeCell ref="BQ2:BT2"/>
    <mergeCell ref="BD3:BE3"/>
    <mergeCell ref="BF3:BP3"/>
    <mergeCell ref="BQ3:BT3"/>
    <mergeCell ref="BQ4:BT4"/>
    <mergeCell ref="U5:AJ6"/>
    <mergeCell ref="AL5:AN5"/>
    <mergeCell ref="AO5:BB5"/>
    <mergeCell ref="BD5:BE5"/>
    <mergeCell ref="BQ5:BU5"/>
    <mergeCell ref="BL5:BP5"/>
    <mergeCell ref="BF5:BI5"/>
    <mergeCell ref="BJ5:BK5"/>
    <mergeCell ref="BD4:BE4"/>
    <mergeCell ref="BF4:BP4"/>
    <mergeCell ref="BD2:BE2"/>
    <mergeCell ref="BF2:BP2"/>
    <mergeCell ref="AW2:BB2"/>
    <mergeCell ref="AW1:BB1"/>
    <mergeCell ref="AS2:AV2"/>
    <mergeCell ref="BQ8:BR8"/>
    <mergeCell ref="A7:J7"/>
    <mergeCell ref="K7:T7"/>
    <mergeCell ref="U7:AC7"/>
    <mergeCell ref="AD7:AJ7"/>
    <mergeCell ref="BD7:BE7"/>
    <mergeCell ref="BF7:BP7"/>
    <mergeCell ref="A6:C6"/>
    <mergeCell ref="AL6:AN7"/>
    <mergeCell ref="AO6:AY7"/>
    <mergeCell ref="AZ6:BB7"/>
    <mergeCell ref="BD6:BE6"/>
    <mergeCell ref="BF6:BP6"/>
    <mergeCell ref="BQ6:BT6"/>
    <mergeCell ref="BQ7:BR7"/>
    <mergeCell ref="BS7:BT7"/>
    <mergeCell ref="Q6:T6"/>
    <mergeCell ref="N6:P6"/>
    <mergeCell ref="BF12:BI12"/>
    <mergeCell ref="BJ12:BK12"/>
    <mergeCell ref="BL12:BP12"/>
    <mergeCell ref="BV12:BW12"/>
    <mergeCell ref="A10:J10"/>
    <mergeCell ref="AL10:AN10"/>
    <mergeCell ref="AO10:BB10"/>
    <mergeCell ref="BD10:BE10"/>
    <mergeCell ref="BF10:BP10"/>
    <mergeCell ref="BQ10:BR10"/>
    <mergeCell ref="A12:J12"/>
    <mergeCell ref="AD12:AJ12"/>
    <mergeCell ref="AP12:AQ12"/>
    <mergeCell ref="AS12:AT12"/>
    <mergeCell ref="BD12:BE12"/>
    <mergeCell ref="A11:J11"/>
    <mergeCell ref="AL11:AN12"/>
    <mergeCell ref="AO11:AR11"/>
    <mergeCell ref="AS11:AU11"/>
    <mergeCell ref="AV11:AY11"/>
    <mergeCell ref="AZ11:BB11"/>
    <mergeCell ref="BD17:BE18"/>
    <mergeCell ref="BF17:BP18"/>
    <mergeCell ref="BQ17:BT18"/>
    <mergeCell ref="BJ13:BK13"/>
    <mergeCell ref="BL13:BP13"/>
    <mergeCell ref="BV13:BW13"/>
    <mergeCell ref="A14:J14"/>
    <mergeCell ref="AD14:AJ14"/>
    <mergeCell ref="AL14:AN14"/>
    <mergeCell ref="AO14:BB14"/>
    <mergeCell ref="BD14:BE14"/>
    <mergeCell ref="BF14:BP14"/>
    <mergeCell ref="BQ14:BR14"/>
    <mergeCell ref="A13:J13"/>
    <mergeCell ref="AD13:AJ13"/>
    <mergeCell ref="AL13:AN13"/>
    <mergeCell ref="AO13:BB13"/>
    <mergeCell ref="BD13:BE13"/>
    <mergeCell ref="BF13:BI13"/>
    <mergeCell ref="A15:J15"/>
    <mergeCell ref="A16:J16"/>
    <mergeCell ref="BD16:BE16"/>
    <mergeCell ref="BF16:BP16"/>
    <mergeCell ref="BV14:BW14"/>
    <mergeCell ref="BD23:BE24"/>
    <mergeCell ref="BF23:BP24"/>
    <mergeCell ref="BD25:BE26"/>
    <mergeCell ref="BF25:BP26"/>
    <mergeCell ref="BQ25:BT26"/>
    <mergeCell ref="BD19:BE20"/>
    <mergeCell ref="BF19:BP20"/>
    <mergeCell ref="BD21:BE22"/>
    <mergeCell ref="BF21:BP22"/>
    <mergeCell ref="BD27:BE28"/>
    <mergeCell ref="BF27:BP28"/>
    <mergeCell ref="BQ27:BT30"/>
    <mergeCell ref="BD29:BE30"/>
    <mergeCell ref="BF29:BP30"/>
    <mergeCell ref="BD31:BE32"/>
    <mergeCell ref="BF31:BI32"/>
    <mergeCell ref="BJ31:BK32"/>
    <mergeCell ref="BL31:BN32"/>
    <mergeCell ref="BO31:BP32"/>
    <mergeCell ref="BX12:BY12"/>
    <mergeCell ref="BX13:BY13"/>
    <mergeCell ref="BD39:BE40"/>
    <mergeCell ref="BF39:BP40"/>
    <mergeCell ref="CA33:CA34"/>
    <mergeCell ref="CB33:CB34"/>
    <mergeCell ref="BD35:BE36"/>
    <mergeCell ref="BF35:BP36"/>
    <mergeCell ref="BQ35:BT36"/>
    <mergeCell ref="BD37:BE38"/>
    <mergeCell ref="BF37:BP38"/>
    <mergeCell ref="BU33:BU34"/>
    <mergeCell ref="BV33:BV34"/>
    <mergeCell ref="BW33:BW34"/>
    <mergeCell ref="BX33:BX34"/>
    <mergeCell ref="BY33:BY34"/>
    <mergeCell ref="BZ33:BZ34"/>
    <mergeCell ref="BQ31:BT32"/>
    <mergeCell ref="BD33:BE34"/>
    <mergeCell ref="BF33:BF34"/>
    <mergeCell ref="BG33:BK34"/>
    <mergeCell ref="BL33:BL34"/>
    <mergeCell ref="BM33:BP34"/>
    <mergeCell ref="BQ33:BT34"/>
    <mergeCell ref="A4:C5"/>
    <mergeCell ref="D4:T5"/>
    <mergeCell ref="U4:AJ4"/>
    <mergeCell ref="AL4:AN4"/>
    <mergeCell ref="AO4:BB4"/>
    <mergeCell ref="A1:P1"/>
    <mergeCell ref="A2:P2"/>
    <mergeCell ref="U1:AJ2"/>
    <mergeCell ref="BX11:BY11"/>
    <mergeCell ref="BD11:BE11"/>
    <mergeCell ref="BF11:BI11"/>
    <mergeCell ref="BJ11:BK11"/>
    <mergeCell ref="BL11:BP11"/>
    <mergeCell ref="BV11:BW11"/>
    <mergeCell ref="A9:J9"/>
    <mergeCell ref="AL9:AN9"/>
    <mergeCell ref="AO9:BB9"/>
    <mergeCell ref="BD9:BE9"/>
    <mergeCell ref="BF9:BP9"/>
    <mergeCell ref="BQ9:BR9"/>
    <mergeCell ref="A8:J8"/>
    <mergeCell ref="AL8:AN8"/>
    <mergeCell ref="BD8:BE8"/>
    <mergeCell ref="BF8:BP8"/>
  </mergeCells>
  <phoneticPr fontId="2"/>
  <dataValidations count="2">
    <dataValidation type="list" allowBlank="1" showInputMessage="1" showErrorMessage="1" sqref="BJ31:BK32" xr:uid="{0A1AD0BE-EA35-43A9-B451-676B8AC53429}">
      <formula1>$BZ$31:$CC$31</formula1>
    </dataValidation>
    <dataValidation imeMode="fullKatakana" allowBlank="1" showInputMessage="1" showErrorMessage="1" sqref="BF39:BP40" xr:uid="{FF23B80F-3741-4B3B-A9E4-A3FD8DA134D3}"/>
  </dataValidations>
  <pageMargins left="0.47244094488188981" right="0" top="0.59055118110236227" bottom="0" header="0.35433070866141736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57</xdr:col>
                    <xdr:colOff>9525</xdr:colOff>
                    <xdr:row>32</xdr:row>
                    <xdr:rowOff>9525</xdr:rowOff>
                  </from>
                  <to>
                    <xdr:col>57</xdr:col>
                    <xdr:colOff>257175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63</xdr:col>
                    <xdr:colOff>19050</xdr:colOff>
                    <xdr:row>32</xdr:row>
                    <xdr:rowOff>9525</xdr:rowOff>
                  </from>
                  <to>
                    <xdr:col>63</xdr:col>
                    <xdr:colOff>257175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39</xdr:col>
                    <xdr:colOff>190500</xdr:colOff>
                    <xdr:row>11</xdr:row>
                    <xdr:rowOff>0</xdr:rowOff>
                  </from>
                  <to>
                    <xdr:col>41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42</xdr:col>
                    <xdr:colOff>190500</xdr:colOff>
                    <xdr:row>11</xdr:row>
                    <xdr:rowOff>0</xdr:rowOff>
                  </from>
                  <to>
                    <xdr:col>44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2BD12-6159-42DC-B559-9B985BA8CB1A}">
  <sheetPr>
    <tabColor theme="4" tint="0.39997558519241921"/>
  </sheetPr>
  <dimension ref="A1:BB42"/>
  <sheetViews>
    <sheetView showGridLines="0" showRowColHeaders="0" zoomScaleNormal="100" workbookViewId="0">
      <selection activeCell="BN28" sqref="BN27:BN28"/>
    </sheetView>
  </sheetViews>
  <sheetFormatPr defaultRowHeight="13.5"/>
  <cols>
    <col min="1" max="3" width="2.875" customWidth="1"/>
    <col min="4" max="36" width="2.625" customWidth="1"/>
    <col min="37" max="37" width="1.625" customWidth="1"/>
    <col min="38" max="40" width="2.875" customWidth="1"/>
    <col min="41" max="67" width="2.625" customWidth="1"/>
    <col min="68" max="69" width="7.125" customWidth="1"/>
  </cols>
  <sheetData>
    <row r="1" spans="1:54" ht="19.5" customHeight="1">
      <c r="A1" s="72" t="str">
        <f>IF('未契約分①　請求者控'!A1="","",'未契約分①　請求者控'!A1)</f>
        <v/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43"/>
      <c r="R1" s="43"/>
      <c r="S1" s="43"/>
      <c r="T1" s="43"/>
      <c r="U1" s="73" t="s">
        <v>134</v>
      </c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W1" s="164" t="str">
        <f>'未契約分①　請求者控'!AW1</f>
        <v>Y202507M</v>
      </c>
      <c r="AX1" s="164"/>
      <c r="AY1" s="164"/>
      <c r="AZ1" s="164"/>
      <c r="BA1" s="164"/>
      <c r="BB1" s="164"/>
    </row>
    <row r="2" spans="1:54" ht="21">
      <c r="A2" s="72" t="s">
        <v>104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3"/>
      <c r="R2" s="43"/>
      <c r="S2" s="43"/>
      <c r="T2" s="4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S2" s="83" t="str">
        <f>'未契約分①　請求者控'!AS2</f>
        <v>請　求　日</v>
      </c>
      <c r="AT2" s="83"/>
      <c r="AU2" s="83"/>
      <c r="AV2" s="83"/>
      <c r="AW2" s="164" t="str">
        <f>'未契約分①　請求者控'!AW2</f>
        <v/>
      </c>
      <c r="AX2" s="165"/>
      <c r="AY2" s="165"/>
      <c r="AZ2" s="165"/>
      <c r="BA2" s="165"/>
      <c r="BB2" s="165"/>
    </row>
    <row r="3" spans="1:54" ht="20.100000000000001" customHeight="1">
      <c r="B3" t="s">
        <v>116</v>
      </c>
      <c r="AN3" s="3"/>
      <c r="AO3" s="24" t="str">
        <f>'未契約分①　請求者控'!AO3</f>
        <v/>
      </c>
      <c r="AP3" s="3"/>
      <c r="AQ3" s="3"/>
      <c r="AR3" s="3"/>
      <c r="AS3" s="3"/>
      <c r="AT3" s="3"/>
      <c r="AU3" s="3"/>
      <c r="AV3" s="3"/>
    </row>
    <row r="4" spans="1:54" ht="24.95" customHeight="1">
      <c r="A4" s="316" t="s">
        <v>2</v>
      </c>
      <c r="B4" s="316"/>
      <c r="C4" s="316"/>
      <c r="D4" s="64" t="str">
        <f>'未契約分①　請求者控'!D4</f>
        <v/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6" t="s">
        <v>3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8"/>
      <c r="AL4" s="69" t="s">
        <v>4</v>
      </c>
      <c r="AM4" s="69"/>
      <c r="AN4" s="69"/>
      <c r="AO4" s="70" t="str">
        <f>'未契約分①　請求者控'!AO4</f>
        <v/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</row>
    <row r="5" spans="1:54" ht="24.95" customHeight="1">
      <c r="A5" s="317"/>
      <c r="B5" s="317"/>
      <c r="C5" s="317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311" t="str">
        <f>'未契約分①　請求者控'!U5</f>
        <v/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312"/>
      <c r="AL5" s="83" t="s">
        <v>5</v>
      </c>
      <c r="AM5" s="83"/>
      <c r="AN5" s="83"/>
      <c r="AO5" s="123" t="str">
        <f>'未契約分①　請求者控'!AO5</f>
        <v/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</row>
    <row r="6" spans="1:54" ht="20.100000000000001" customHeight="1">
      <c r="A6" s="140" t="s">
        <v>6</v>
      </c>
      <c r="B6" s="138"/>
      <c r="C6" s="139"/>
      <c r="D6" s="45" t="str">
        <f>'未契約分①　請求者控'!D6</f>
        <v/>
      </c>
      <c r="E6" s="50" t="str">
        <f xml:space="preserve"> '未契約分①　請求者控'!E6</f>
        <v/>
      </c>
      <c r="F6" s="50" t="str">
        <f>'未契約分①　請求者控'!F6</f>
        <v/>
      </c>
      <c r="G6" s="50" t="str">
        <f>'未契約分①　請求者控'!G6</f>
        <v/>
      </c>
      <c r="H6" s="50" t="str">
        <f>'未契約分①　請求者控'!H6</f>
        <v/>
      </c>
      <c r="I6" s="37" t="str">
        <f>'未契約分①　請求者控'!I6</f>
        <v/>
      </c>
      <c r="J6" s="48" t="str">
        <f>'未契約分①　請求者控'!J6</f>
        <v>-</v>
      </c>
      <c r="K6" s="49" t="str">
        <f>'未契約分①　請求者控'!K6</f>
        <v/>
      </c>
      <c r="L6" s="47" t="str">
        <f>'未契約分①　請求者控'!L6</f>
        <v/>
      </c>
      <c r="M6" s="11" t="str">
        <f>'未契約分①　請求者控'!M6</f>
        <v/>
      </c>
      <c r="N6" s="140" t="s">
        <v>101</v>
      </c>
      <c r="O6" s="138"/>
      <c r="P6" s="139"/>
      <c r="Q6" s="138" t="str">
        <f>'未契約分①　請求者控'!Q6</f>
        <v/>
      </c>
      <c r="R6" s="138"/>
      <c r="S6" s="138"/>
      <c r="T6" s="139"/>
      <c r="U6" s="313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5"/>
      <c r="AL6" s="83" t="s">
        <v>8</v>
      </c>
      <c r="AM6" s="83"/>
      <c r="AN6" s="83"/>
      <c r="AO6" s="132" t="str">
        <f>'未契約分①　請求者控'!AO6</f>
        <v/>
      </c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45" t="s">
        <v>73</v>
      </c>
      <c r="BA6" s="145"/>
      <c r="BB6" s="145"/>
    </row>
    <row r="7" spans="1:54" ht="18.95" customHeight="1" thickBot="1">
      <c r="A7" s="66"/>
      <c r="B7" s="67"/>
      <c r="C7" s="67"/>
      <c r="D7" s="67"/>
      <c r="E7" s="67"/>
      <c r="F7" s="67"/>
      <c r="G7" s="67"/>
      <c r="H7" s="67"/>
      <c r="I7" s="67"/>
      <c r="J7" s="67"/>
      <c r="K7" s="141" t="s">
        <v>10</v>
      </c>
      <c r="L7" s="142"/>
      <c r="M7" s="142"/>
      <c r="N7" s="142"/>
      <c r="O7" s="142"/>
      <c r="P7" s="142"/>
      <c r="Q7" s="142"/>
      <c r="R7" s="142"/>
      <c r="S7" s="142"/>
      <c r="T7" s="143"/>
      <c r="U7" s="66" t="s">
        <v>11</v>
      </c>
      <c r="V7" s="67"/>
      <c r="W7" s="67"/>
      <c r="X7" s="67"/>
      <c r="Y7" s="67"/>
      <c r="Z7" s="67"/>
      <c r="AA7" s="67"/>
      <c r="AB7" s="67"/>
      <c r="AC7" s="68"/>
      <c r="AD7" s="66" t="s">
        <v>12</v>
      </c>
      <c r="AE7" s="67"/>
      <c r="AF7" s="67"/>
      <c r="AG7" s="67"/>
      <c r="AH7" s="67"/>
      <c r="AI7" s="67"/>
      <c r="AJ7" s="68"/>
      <c r="AL7" s="83"/>
      <c r="AM7" s="83"/>
      <c r="AN7" s="83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45"/>
      <c r="BA7" s="145"/>
      <c r="BB7" s="145"/>
    </row>
    <row r="8" spans="1:54" ht="18.95" customHeight="1" thickBot="1">
      <c r="A8" s="90" t="s">
        <v>14</v>
      </c>
      <c r="B8" s="91"/>
      <c r="C8" s="91"/>
      <c r="D8" s="91"/>
      <c r="E8" s="91"/>
      <c r="F8" s="91"/>
      <c r="G8" s="91"/>
      <c r="H8" s="91"/>
      <c r="I8" s="91"/>
      <c r="J8" s="91"/>
      <c r="K8" s="53"/>
      <c r="L8" s="34"/>
      <c r="M8" s="41"/>
      <c r="N8" s="57"/>
      <c r="O8" s="34"/>
      <c r="P8" s="41"/>
      <c r="Q8" s="57"/>
      <c r="R8" s="34"/>
      <c r="S8" s="41"/>
      <c r="T8" s="33"/>
      <c r="U8" s="31"/>
      <c r="V8" s="41"/>
      <c r="W8" s="57"/>
      <c r="X8" s="34"/>
      <c r="Y8" s="41"/>
      <c r="Z8" s="57"/>
      <c r="AA8" s="34"/>
      <c r="AB8" s="41"/>
      <c r="AC8" s="33"/>
      <c r="AD8" s="31"/>
      <c r="AE8" s="34"/>
      <c r="AF8" s="34"/>
      <c r="AG8" s="34"/>
      <c r="AH8" s="34"/>
      <c r="AI8" s="34"/>
      <c r="AJ8" s="33"/>
      <c r="AL8" s="83" t="s">
        <v>15</v>
      </c>
      <c r="AM8" s="83"/>
      <c r="AN8" s="83"/>
      <c r="AO8" s="6" t="s">
        <v>16</v>
      </c>
      <c r="AP8" s="15" t="str">
        <f>'未契約分①　請求者控'!AP8</f>
        <v/>
      </c>
      <c r="AQ8" s="6" t="str">
        <f>'未契約分①　請求者控'!AQ8</f>
        <v/>
      </c>
      <c r="AR8" s="7" t="str">
        <f>'未契約分①　請求者控'!AR8</f>
        <v/>
      </c>
      <c r="AS8" s="7" t="str">
        <f>'未契約分①　請求者控'!AS8</f>
        <v/>
      </c>
      <c r="AT8" s="15" t="str">
        <f>'未契約分①　請求者控'!AT8</f>
        <v/>
      </c>
      <c r="AU8" s="6" t="str">
        <f>'未契約分①　請求者控'!AU8</f>
        <v/>
      </c>
      <c r="AV8" s="7" t="str">
        <f>'未契約分①　請求者控'!AV8</f>
        <v/>
      </c>
      <c r="AW8" s="7" t="str">
        <f>'未契約分①　請求者控'!AW8</f>
        <v/>
      </c>
      <c r="AX8" s="15" t="str">
        <f>'未契約分①　請求者控'!AX8</f>
        <v/>
      </c>
      <c r="AY8" s="6" t="str">
        <f>'未契約分①　請求者控'!AY8</f>
        <v/>
      </c>
      <c r="AZ8" s="7" t="str">
        <f>'未契約分①　請求者控'!AZ8</f>
        <v/>
      </c>
      <c r="BA8" s="7" t="str">
        <f>'未契約分①　請求者控'!BA8</f>
        <v/>
      </c>
      <c r="BB8" s="8" t="str">
        <f>'未契約分①　請求者控'!BB8</f>
        <v/>
      </c>
    </row>
    <row r="9" spans="1:54" ht="18.95" customHeight="1">
      <c r="A9" s="81" t="s">
        <v>18</v>
      </c>
      <c r="B9" s="82"/>
      <c r="C9" s="82"/>
      <c r="D9" s="82"/>
      <c r="E9" s="82"/>
      <c r="F9" s="82"/>
      <c r="G9" s="82"/>
      <c r="H9" s="82"/>
      <c r="I9" s="82"/>
      <c r="J9" s="82"/>
      <c r="K9" s="59"/>
      <c r="L9" s="34"/>
      <c r="M9" s="41"/>
      <c r="N9" s="57"/>
      <c r="O9" s="34"/>
      <c r="P9" s="41"/>
      <c r="Q9" s="57"/>
      <c r="R9" s="34"/>
      <c r="S9" s="41"/>
      <c r="T9" s="33"/>
      <c r="U9" s="31"/>
      <c r="V9" s="41"/>
      <c r="W9" s="57"/>
      <c r="X9" s="34"/>
      <c r="Y9" s="41"/>
      <c r="Z9" s="57"/>
      <c r="AA9" s="34"/>
      <c r="AB9" s="41"/>
      <c r="AC9" s="33"/>
      <c r="AD9" s="31"/>
      <c r="AE9" s="34"/>
      <c r="AF9" s="34"/>
      <c r="AG9" s="34"/>
      <c r="AH9" s="34"/>
      <c r="AI9" s="34"/>
      <c r="AJ9" s="33"/>
      <c r="AL9" s="83" t="s">
        <v>19</v>
      </c>
      <c r="AM9" s="83"/>
      <c r="AN9" s="83"/>
      <c r="AO9" s="132" t="str">
        <f>'未契約分①　請求者控'!AO9</f>
        <v/>
      </c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</row>
    <row r="10" spans="1:54" ht="18.95" customHeight="1">
      <c r="A10" s="81" t="s">
        <v>111</v>
      </c>
      <c r="B10" s="82"/>
      <c r="C10" s="82"/>
      <c r="D10" s="82"/>
      <c r="E10" s="82"/>
      <c r="F10" s="82"/>
      <c r="G10" s="82"/>
      <c r="H10" s="82"/>
      <c r="I10" s="82"/>
      <c r="J10" s="82"/>
      <c r="K10" s="59"/>
      <c r="L10" s="34"/>
      <c r="M10" s="41"/>
      <c r="N10" s="57"/>
      <c r="O10" s="34"/>
      <c r="P10" s="41"/>
      <c r="Q10" s="57"/>
      <c r="R10" s="34"/>
      <c r="S10" s="41"/>
      <c r="T10" s="33"/>
      <c r="U10" s="31"/>
      <c r="V10" s="41"/>
      <c r="W10" s="57"/>
      <c r="X10" s="34"/>
      <c r="Y10" s="41"/>
      <c r="Z10" s="57"/>
      <c r="AA10" s="34"/>
      <c r="AB10" s="41"/>
      <c r="AC10" s="33"/>
      <c r="AD10" s="31"/>
      <c r="AE10" s="34"/>
      <c r="AF10" s="34"/>
      <c r="AG10" s="34"/>
      <c r="AH10" s="34"/>
      <c r="AI10" s="34"/>
      <c r="AJ10" s="33"/>
      <c r="AL10" s="83" t="s">
        <v>21</v>
      </c>
      <c r="AM10" s="83"/>
      <c r="AN10" s="83"/>
      <c r="AO10" s="132" t="str">
        <f>'未契約分①　請求者控'!AO10</f>
        <v/>
      </c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</row>
    <row r="11" spans="1:54" ht="18.95" customHeight="1">
      <c r="A11" s="81" t="s">
        <v>23</v>
      </c>
      <c r="B11" s="82"/>
      <c r="C11" s="82"/>
      <c r="D11" s="82"/>
      <c r="E11" s="82"/>
      <c r="F11" s="82"/>
      <c r="G11" s="82"/>
      <c r="H11" s="82"/>
      <c r="I11" s="82"/>
      <c r="J11" s="82"/>
      <c r="K11" s="59"/>
      <c r="L11" s="34"/>
      <c r="M11" s="41"/>
      <c r="N11" s="57"/>
      <c r="O11" s="34"/>
      <c r="P11" s="41"/>
      <c r="Q11" s="57"/>
      <c r="R11" s="34"/>
      <c r="S11" s="41"/>
      <c r="T11" s="33"/>
      <c r="U11" s="31"/>
      <c r="V11" s="41"/>
      <c r="W11" s="57"/>
      <c r="X11" s="34"/>
      <c r="Y11" s="41"/>
      <c r="Z11" s="57"/>
      <c r="AA11" s="34"/>
      <c r="AB11" s="41"/>
      <c r="AC11" s="33"/>
      <c r="AD11" s="31"/>
      <c r="AE11" s="34"/>
      <c r="AF11" s="34"/>
      <c r="AG11" s="34"/>
      <c r="AH11" s="34"/>
      <c r="AI11" s="34"/>
      <c r="AJ11" s="33"/>
      <c r="AL11" s="83" t="s">
        <v>74</v>
      </c>
      <c r="AM11" s="83"/>
      <c r="AN11" s="83"/>
      <c r="AO11" s="134" t="str">
        <f>'未契約分①　請求者控'!AO11</f>
        <v/>
      </c>
      <c r="AP11" s="134"/>
      <c r="AQ11" s="134"/>
      <c r="AR11" s="134"/>
      <c r="AS11" s="134"/>
      <c r="AT11" s="83" t="str">
        <f>'未契約分①　請求者控'!AS11</f>
        <v>銀行</v>
      </c>
      <c r="AU11" s="83"/>
      <c r="AV11" s="134" t="str">
        <f>'未契約分①　請求者控'!AV11</f>
        <v/>
      </c>
      <c r="AW11" s="134"/>
      <c r="AX11" s="134"/>
      <c r="AY11" s="134"/>
      <c r="AZ11" s="83" t="str">
        <f>'未契約分①　請求者控'!AZ11</f>
        <v>支店</v>
      </c>
      <c r="BA11" s="83"/>
    </row>
    <row r="12" spans="1:54" ht="18.95" customHeight="1">
      <c r="A12" s="81" t="s">
        <v>109</v>
      </c>
      <c r="B12" s="82"/>
      <c r="C12" s="82"/>
      <c r="D12" s="82"/>
      <c r="E12" s="82"/>
      <c r="F12" s="82"/>
      <c r="G12" s="82"/>
      <c r="H12" s="82"/>
      <c r="I12" s="82"/>
      <c r="J12" s="133"/>
      <c r="K12" s="60" t="str">
        <f>'未契約分①　請求者控'!K12</f>
        <v/>
      </c>
      <c r="L12" s="37" t="str">
        <f>'未契約分①　請求者控'!L12</f>
        <v/>
      </c>
      <c r="M12" s="10" t="str">
        <f>'未契約分①　請求者控'!M12</f>
        <v/>
      </c>
      <c r="N12" s="58" t="str">
        <f>'未契約分①　請求者控'!N12</f>
        <v/>
      </c>
      <c r="O12" s="37" t="str">
        <f>'未契約分①　請求者控'!O12</f>
        <v/>
      </c>
      <c r="P12" s="10" t="str">
        <f>'未契約分①　請求者控'!P12</f>
        <v/>
      </c>
      <c r="Q12" s="58" t="str">
        <f>'未契約分①　請求者控'!Q12</f>
        <v/>
      </c>
      <c r="R12" s="37" t="str">
        <f>'未契約分①　請求者控'!R12</f>
        <v/>
      </c>
      <c r="S12" s="10" t="str">
        <f>'未契約分①　請求者控'!S12</f>
        <v/>
      </c>
      <c r="T12" s="2" t="str">
        <f>'未契約分①　請求者控'!T12</f>
        <v/>
      </c>
      <c r="U12" s="1" t="str">
        <f>'未契約分①　請求者控'!U12</f>
        <v/>
      </c>
      <c r="V12" s="10" t="str">
        <f>'未契約分①　請求者控'!V12</f>
        <v/>
      </c>
      <c r="W12" s="58" t="str">
        <f>'未契約分①　請求者控'!W12</f>
        <v/>
      </c>
      <c r="X12" s="37" t="str">
        <f>'未契約分①　請求者控'!X12</f>
        <v/>
      </c>
      <c r="Y12" s="10" t="str">
        <f>'未契約分①　請求者控'!Y12</f>
        <v/>
      </c>
      <c r="Z12" s="58" t="str">
        <f>'未契約分①　請求者控'!Z12</f>
        <v/>
      </c>
      <c r="AA12" s="37" t="str">
        <f>'未契約分①　請求者控'!AA12</f>
        <v/>
      </c>
      <c r="AB12" s="10" t="str">
        <f>'未契約分①　請求者控'!AB12</f>
        <v/>
      </c>
      <c r="AC12" s="2" t="str">
        <f>'未契約分①　請求者控'!AC12</f>
        <v/>
      </c>
      <c r="AD12" s="116" t="str">
        <f>IF(BL11="","",BL11)</f>
        <v/>
      </c>
      <c r="AE12" s="117"/>
      <c r="AF12" s="117"/>
      <c r="AG12" s="117"/>
      <c r="AH12" s="117"/>
      <c r="AI12" s="117"/>
      <c r="AJ12" s="118"/>
      <c r="AL12" s="83"/>
      <c r="AM12" s="83"/>
      <c r="AN12" s="83"/>
      <c r="AO12" s="3"/>
      <c r="AP12" s="83" t="s">
        <v>28</v>
      </c>
      <c r="AQ12" s="83"/>
      <c r="AS12" s="83" t="s">
        <v>29</v>
      </c>
      <c r="AT12" s="83"/>
      <c r="AU12" s="51" t="s">
        <v>30</v>
      </c>
      <c r="AV12" s="9" t="str">
        <f>'未契約分①　請求者控'!AV12</f>
        <v/>
      </c>
      <c r="AW12" s="10" t="str">
        <f>'未契約分①　請求者控'!AW12</f>
        <v/>
      </c>
      <c r="AX12" s="10" t="str">
        <f>'未契約分①　請求者控'!AX12</f>
        <v/>
      </c>
      <c r="AY12" s="10" t="str">
        <f>'未契約分①　請求者控'!AY12</f>
        <v/>
      </c>
      <c r="AZ12" s="10" t="str">
        <f>'未契約分①　請求者控'!AZ12</f>
        <v/>
      </c>
      <c r="BA12" s="10" t="str">
        <f>'未契約分①　請求者控'!BA12</f>
        <v/>
      </c>
      <c r="BB12" s="11" t="str">
        <f>'未契約分①　請求者控'!BB12</f>
        <v/>
      </c>
    </row>
    <row r="13" spans="1:54" ht="18.95" customHeight="1">
      <c r="A13" s="81" t="s">
        <v>32</v>
      </c>
      <c r="B13" s="82"/>
      <c r="C13" s="82"/>
      <c r="D13" s="82"/>
      <c r="E13" s="82"/>
      <c r="F13" s="82"/>
      <c r="G13" s="82"/>
      <c r="H13" s="82"/>
      <c r="I13" s="82"/>
      <c r="J13" s="82"/>
      <c r="K13" s="60" t="str">
        <f>'未契約分①　請求者控'!K13</f>
        <v/>
      </c>
      <c r="L13" s="37" t="str">
        <f>'未契約分①　請求者控'!L13</f>
        <v/>
      </c>
      <c r="M13" s="10" t="str">
        <f>'未契約分①　請求者控'!M13</f>
        <v/>
      </c>
      <c r="N13" s="58" t="str">
        <f>'未契約分①　請求者控'!N13</f>
        <v/>
      </c>
      <c r="O13" s="37" t="str">
        <f>'未契約分①　請求者控'!O13</f>
        <v/>
      </c>
      <c r="P13" s="10" t="str">
        <f>'未契約分①　請求者控'!P13</f>
        <v/>
      </c>
      <c r="Q13" s="58" t="str">
        <f>'未契約分①　請求者控'!Q13</f>
        <v/>
      </c>
      <c r="R13" s="37" t="str">
        <f>'未契約分①　請求者控'!R13</f>
        <v/>
      </c>
      <c r="S13" s="10" t="str">
        <f>'未契約分①　請求者控'!S13</f>
        <v/>
      </c>
      <c r="T13" s="2" t="str">
        <f>'未契約分①　請求者控'!T13</f>
        <v/>
      </c>
      <c r="U13" s="1" t="str">
        <f>'未契約分①　請求者控'!U13</f>
        <v/>
      </c>
      <c r="V13" s="10" t="str">
        <f>'未契約分①　請求者控'!V13</f>
        <v/>
      </c>
      <c r="W13" s="58" t="str">
        <f>'未契約分①　請求者控'!W13</f>
        <v/>
      </c>
      <c r="X13" s="37" t="str">
        <f>'未契約分①　請求者控'!X13</f>
        <v/>
      </c>
      <c r="Y13" s="10" t="str">
        <f>'未契約分①　請求者控'!Y13</f>
        <v/>
      </c>
      <c r="Z13" s="58" t="str">
        <f>'未契約分①　請求者控'!Z13</f>
        <v/>
      </c>
      <c r="AA13" s="37" t="str">
        <f>'未契約分①　請求者控'!AA13</f>
        <v/>
      </c>
      <c r="AB13" s="10" t="str">
        <f>'未契約分①　請求者控'!AB13</f>
        <v/>
      </c>
      <c r="AC13" s="2" t="str">
        <f>'未契約分①　請求者控'!AC13</f>
        <v/>
      </c>
      <c r="AD13" s="116" t="str">
        <f>'未契約分①　請求者控'!AD13</f>
        <v/>
      </c>
      <c r="AE13" s="117"/>
      <c r="AF13" s="117"/>
      <c r="AG13" s="117"/>
      <c r="AH13" s="117"/>
      <c r="AI13" s="117"/>
      <c r="AJ13" s="118"/>
      <c r="AL13" s="83" t="s">
        <v>33</v>
      </c>
      <c r="AM13" s="83"/>
      <c r="AN13" s="83"/>
      <c r="AO13" s="123" t="str">
        <f>'未契約分①　請求者控'!AO13</f>
        <v/>
      </c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</row>
    <row r="14" spans="1:54" ht="18.95" customHeight="1" thickBot="1">
      <c r="A14" s="81" t="s">
        <v>35</v>
      </c>
      <c r="B14" s="82"/>
      <c r="C14" s="82"/>
      <c r="D14" s="82"/>
      <c r="E14" s="82"/>
      <c r="F14" s="82"/>
      <c r="G14" s="82"/>
      <c r="H14" s="82"/>
      <c r="I14" s="82"/>
      <c r="J14" s="82"/>
      <c r="K14" s="60" t="str">
        <f>'未契約分①　請求者控'!K14</f>
        <v/>
      </c>
      <c r="L14" s="37" t="str">
        <f>'未契約分①　請求者控'!L14</f>
        <v/>
      </c>
      <c r="M14" s="10" t="str">
        <f>'未契約分①　請求者控'!M14</f>
        <v/>
      </c>
      <c r="N14" s="58" t="str">
        <f>'未契約分①　請求者控'!N14</f>
        <v/>
      </c>
      <c r="O14" s="37" t="str">
        <f>'未契約分①　請求者控'!O14</f>
        <v/>
      </c>
      <c r="P14" s="10" t="str">
        <f>'未契約分①　請求者控'!P14</f>
        <v/>
      </c>
      <c r="Q14" s="58" t="str">
        <f>'未契約分①　請求者控'!Q14</f>
        <v/>
      </c>
      <c r="R14" s="37" t="str">
        <f>'未契約分①　請求者控'!R14</f>
        <v/>
      </c>
      <c r="S14" s="10" t="str">
        <f>'未契約分①　請求者控'!S14</f>
        <v/>
      </c>
      <c r="T14" s="2" t="str">
        <f>'未契約分①　請求者控'!T14</f>
        <v/>
      </c>
      <c r="U14" s="1" t="str">
        <f>'未契約分①　請求者控'!U14</f>
        <v/>
      </c>
      <c r="V14" s="10" t="str">
        <f>'未契約分①　請求者控'!V14</f>
        <v/>
      </c>
      <c r="W14" s="58" t="str">
        <f>'未契約分①　請求者控'!W14</f>
        <v/>
      </c>
      <c r="X14" s="37" t="str">
        <f>'未契約分①　請求者控'!X14</f>
        <v/>
      </c>
      <c r="Y14" s="10" t="str">
        <f>'未契約分①　請求者控'!Y14</f>
        <v/>
      </c>
      <c r="Z14" s="58" t="str">
        <f>'未契約分①　請求者控'!Z14</f>
        <v/>
      </c>
      <c r="AA14" s="37" t="str">
        <f>'未契約分①　請求者控'!AA14</f>
        <v/>
      </c>
      <c r="AB14" s="10" t="str">
        <f>'未契約分①　請求者控'!AB14</f>
        <v/>
      </c>
      <c r="AC14" s="2" t="str">
        <f>'未契約分①　請求者控'!AC14</f>
        <v/>
      </c>
      <c r="AD14" s="116" t="str">
        <f>'未契約分①　請求者控'!AD14</f>
        <v/>
      </c>
      <c r="AE14" s="117"/>
      <c r="AF14" s="117"/>
      <c r="AG14" s="117"/>
      <c r="AH14" s="117"/>
      <c r="AI14" s="117"/>
      <c r="AJ14" s="118"/>
      <c r="AL14" s="119" t="s">
        <v>36</v>
      </c>
      <c r="AM14" s="119"/>
      <c r="AN14" s="119"/>
      <c r="AO14" s="120" t="str">
        <f>'未契約分①　請求者控'!AO14</f>
        <v/>
      </c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</row>
    <row r="15" spans="1:54" ht="5.45" customHeight="1" thickBo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39"/>
      <c r="L15" s="40"/>
      <c r="M15" s="40"/>
      <c r="N15" s="40"/>
      <c r="O15" s="40"/>
      <c r="P15" s="40"/>
      <c r="Q15" s="40"/>
      <c r="R15" s="40"/>
      <c r="S15" s="40"/>
      <c r="T15" s="40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ht="23.1" customHeight="1" thickBot="1">
      <c r="A16" s="127" t="s">
        <v>38</v>
      </c>
      <c r="B16" s="128"/>
      <c r="C16" s="128"/>
      <c r="D16" s="128"/>
      <c r="E16" s="128"/>
      <c r="F16" s="128"/>
      <c r="G16" s="128"/>
      <c r="H16" s="128"/>
      <c r="I16" s="128"/>
      <c r="J16" s="129"/>
      <c r="K16" s="61" t="str">
        <f>'未契約分①　請求者控'!K16</f>
        <v/>
      </c>
      <c r="L16" s="38" t="str">
        <f>'未契約分①　請求者控'!L16</f>
        <v/>
      </c>
      <c r="M16" s="42" t="str">
        <f>'未契約分①　請求者控'!M16</f>
        <v/>
      </c>
      <c r="N16" s="56" t="str">
        <f>'未契約分①　請求者控'!N16</f>
        <v/>
      </c>
      <c r="O16" s="38" t="str">
        <f>'未契約分①　請求者控'!O16</f>
        <v/>
      </c>
      <c r="P16" s="42" t="str">
        <f>'未契約分①　請求者控'!P16</f>
        <v/>
      </c>
      <c r="Q16" s="56" t="str">
        <f>'未契約分①　請求者控'!Q16</f>
        <v/>
      </c>
      <c r="R16" s="38" t="str">
        <f>'未契約分①　請求者控'!R16</f>
        <v/>
      </c>
      <c r="S16" s="42" t="str">
        <f>'未契約分①　請求者控'!S16</f>
        <v/>
      </c>
      <c r="T16" s="35" t="str">
        <f>'未契約分①　請求者控'!T16</f>
        <v/>
      </c>
      <c r="U16" s="14"/>
      <c r="AE16" s="296" t="s">
        <v>75</v>
      </c>
      <c r="AF16" s="297"/>
      <c r="AG16" s="297"/>
      <c r="AH16" s="297"/>
      <c r="AI16" s="297"/>
      <c r="AJ16" s="297"/>
      <c r="AK16" s="298"/>
      <c r="AL16" s="26"/>
      <c r="AM16" s="19"/>
      <c r="AN16" s="19"/>
      <c r="AO16" s="19"/>
      <c r="AP16" s="19"/>
      <c r="AQ16" s="27"/>
      <c r="AR16" s="293" t="s">
        <v>76</v>
      </c>
      <c r="AS16" s="294"/>
      <c r="AT16" s="294"/>
      <c r="AU16" s="295"/>
      <c r="AV16" s="282" t="s">
        <v>77</v>
      </c>
      <c r="AW16" s="282"/>
      <c r="AX16" s="282"/>
      <c r="AY16" s="282"/>
      <c r="AZ16" s="282"/>
      <c r="BA16" s="282"/>
      <c r="BB16" s="283"/>
    </row>
    <row r="17" spans="1:54" ht="5.45" customHeight="1" thickBot="1"/>
    <row r="18" spans="1:54" ht="15" customHeight="1">
      <c r="A18" s="66" t="s">
        <v>78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8"/>
      <c r="U18" s="166" t="s">
        <v>79</v>
      </c>
      <c r="V18" s="167"/>
      <c r="W18" s="167"/>
      <c r="X18" s="167"/>
      <c r="Y18" s="167"/>
      <c r="Z18" s="167"/>
      <c r="AA18" s="167"/>
      <c r="AB18" s="167"/>
      <c r="AC18" s="168"/>
      <c r="AE18" s="284" t="s">
        <v>80</v>
      </c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6"/>
      <c r="AS18" s="318"/>
      <c r="AT18" s="299"/>
      <c r="AU18" s="302"/>
      <c r="AV18" s="308"/>
      <c r="AW18" s="299"/>
      <c r="AX18" s="302"/>
      <c r="AY18" s="308"/>
      <c r="AZ18" s="299"/>
      <c r="BA18" s="302"/>
      <c r="BB18" s="305"/>
    </row>
    <row r="19" spans="1:54" ht="11.1" customHeight="1">
      <c r="A19" s="185" t="s">
        <v>14</v>
      </c>
      <c r="B19" s="186"/>
      <c r="C19" s="186"/>
      <c r="D19" s="186"/>
      <c r="E19" s="186"/>
      <c r="F19" s="186"/>
      <c r="G19" s="186"/>
      <c r="H19" s="186"/>
      <c r="I19" s="186"/>
      <c r="J19" s="187"/>
      <c r="K19" s="225"/>
      <c r="L19" s="227"/>
      <c r="M19" s="229"/>
      <c r="N19" s="231"/>
      <c r="O19" s="227"/>
      <c r="P19" s="229"/>
      <c r="Q19" s="231"/>
      <c r="R19" s="227"/>
      <c r="S19" s="229"/>
      <c r="T19" s="247"/>
      <c r="U19" s="248"/>
      <c r="V19" s="229"/>
      <c r="W19" s="231"/>
      <c r="X19" s="227"/>
      <c r="Y19" s="229"/>
      <c r="Z19" s="231"/>
      <c r="AA19" s="227"/>
      <c r="AB19" s="229"/>
      <c r="AC19" s="247"/>
      <c r="AE19" s="287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9"/>
      <c r="AS19" s="319"/>
      <c r="AT19" s="300"/>
      <c r="AU19" s="303"/>
      <c r="AV19" s="309"/>
      <c r="AW19" s="300"/>
      <c r="AX19" s="303"/>
      <c r="AY19" s="309"/>
      <c r="AZ19" s="300"/>
      <c r="BA19" s="303"/>
      <c r="BB19" s="306"/>
    </row>
    <row r="20" spans="1:54" ht="11.1" customHeight="1" thickBot="1">
      <c r="A20" s="188"/>
      <c r="B20" s="189"/>
      <c r="C20" s="189"/>
      <c r="D20" s="189"/>
      <c r="E20" s="189"/>
      <c r="F20" s="189"/>
      <c r="G20" s="189"/>
      <c r="H20" s="189"/>
      <c r="I20" s="189"/>
      <c r="J20" s="190"/>
      <c r="K20" s="226"/>
      <c r="L20" s="228"/>
      <c r="M20" s="230"/>
      <c r="N20" s="232"/>
      <c r="O20" s="228"/>
      <c r="P20" s="230"/>
      <c r="Q20" s="232"/>
      <c r="R20" s="228"/>
      <c r="S20" s="230"/>
      <c r="T20" s="246"/>
      <c r="U20" s="249"/>
      <c r="V20" s="230"/>
      <c r="W20" s="232"/>
      <c r="X20" s="228"/>
      <c r="Y20" s="230"/>
      <c r="Z20" s="232"/>
      <c r="AA20" s="228"/>
      <c r="AB20" s="230"/>
      <c r="AC20" s="246"/>
      <c r="AE20" s="290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2"/>
      <c r="AS20" s="320"/>
      <c r="AT20" s="301"/>
      <c r="AU20" s="304"/>
      <c r="AV20" s="310"/>
      <c r="AW20" s="301"/>
      <c r="AX20" s="304"/>
      <c r="AY20" s="310"/>
      <c r="AZ20" s="301"/>
      <c r="BA20" s="304"/>
      <c r="BB20" s="307"/>
    </row>
    <row r="21" spans="1:54" ht="11.1" customHeight="1">
      <c r="A21" s="269" t="s">
        <v>81</v>
      </c>
      <c r="B21" s="270"/>
      <c r="C21" s="270"/>
      <c r="D21" s="270"/>
      <c r="E21" s="270"/>
      <c r="F21" s="270"/>
      <c r="G21" s="270"/>
      <c r="H21" s="270"/>
      <c r="I21" s="270"/>
      <c r="J21" s="271"/>
      <c r="K21" s="225"/>
      <c r="L21" s="227"/>
      <c r="M21" s="229"/>
      <c r="N21" s="231"/>
      <c r="O21" s="227"/>
      <c r="P21" s="229"/>
      <c r="Q21" s="231"/>
      <c r="R21" s="227"/>
      <c r="S21" s="229"/>
      <c r="T21" s="247"/>
      <c r="U21" s="248"/>
      <c r="V21" s="229"/>
      <c r="W21" s="231"/>
      <c r="X21" s="227"/>
      <c r="Y21" s="229"/>
      <c r="Z21" s="231"/>
      <c r="AA21" s="227"/>
      <c r="AB21" s="229"/>
      <c r="AC21" s="247"/>
      <c r="AE21" s="275" t="s">
        <v>82</v>
      </c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3"/>
    </row>
    <row r="22" spans="1:54" ht="11.1" customHeight="1">
      <c r="A22" s="272"/>
      <c r="B22" s="273"/>
      <c r="C22" s="273"/>
      <c r="D22" s="273"/>
      <c r="E22" s="273"/>
      <c r="F22" s="273"/>
      <c r="G22" s="273"/>
      <c r="H22" s="273"/>
      <c r="I22" s="273"/>
      <c r="J22" s="274"/>
      <c r="K22" s="226"/>
      <c r="L22" s="228"/>
      <c r="M22" s="230"/>
      <c r="N22" s="232"/>
      <c r="O22" s="228"/>
      <c r="P22" s="230"/>
      <c r="Q22" s="232"/>
      <c r="R22" s="228"/>
      <c r="S22" s="230"/>
      <c r="T22" s="246"/>
      <c r="U22" s="249"/>
      <c r="V22" s="230"/>
      <c r="W22" s="232"/>
      <c r="X22" s="228"/>
      <c r="Y22" s="230"/>
      <c r="Z22" s="232"/>
      <c r="AA22" s="228"/>
      <c r="AB22" s="230"/>
      <c r="AC22" s="246"/>
      <c r="AE22" s="183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84"/>
    </row>
    <row r="23" spans="1:54" ht="11.1" customHeight="1">
      <c r="A23" s="185" t="s">
        <v>83</v>
      </c>
      <c r="B23" s="186"/>
      <c r="C23" s="186"/>
      <c r="D23" s="186"/>
      <c r="E23" s="186"/>
      <c r="F23" s="186"/>
      <c r="G23" s="186"/>
      <c r="H23" s="186"/>
      <c r="I23" s="186"/>
      <c r="J23" s="187"/>
      <c r="K23" s="225"/>
      <c r="L23" s="227"/>
      <c r="M23" s="229"/>
      <c r="N23" s="231"/>
      <c r="O23" s="227"/>
      <c r="P23" s="229"/>
      <c r="Q23" s="231"/>
      <c r="R23" s="227"/>
      <c r="S23" s="229"/>
      <c r="T23" s="247"/>
      <c r="U23" s="248"/>
      <c r="V23" s="229"/>
      <c r="W23" s="231"/>
      <c r="X23" s="227"/>
      <c r="Y23" s="229"/>
      <c r="Z23" s="231"/>
      <c r="AA23" s="227"/>
      <c r="AB23" s="229"/>
      <c r="AC23" s="247"/>
      <c r="AE23" s="276" t="s">
        <v>84</v>
      </c>
      <c r="AF23" s="277"/>
      <c r="AG23" s="278"/>
      <c r="AH23" s="178" t="s">
        <v>85</v>
      </c>
      <c r="AI23" s="179"/>
      <c r="AJ23" s="179"/>
      <c r="AK23" s="179"/>
      <c r="AL23" s="179"/>
      <c r="AM23" s="179"/>
      <c r="AN23" s="179"/>
      <c r="AO23" s="179"/>
      <c r="AP23" s="178" t="s">
        <v>86</v>
      </c>
      <c r="AQ23" s="179"/>
      <c r="AR23" s="179"/>
      <c r="AS23" s="180"/>
      <c r="AT23" s="178" t="s">
        <v>87</v>
      </c>
      <c r="AU23" s="179"/>
      <c r="AV23" s="179"/>
      <c r="AW23" s="179"/>
      <c r="AX23" s="179"/>
      <c r="AY23" s="179"/>
      <c r="AZ23" s="179"/>
      <c r="BA23" s="179"/>
      <c r="BB23" s="180"/>
    </row>
    <row r="24" spans="1:54" ht="11.1" customHeight="1">
      <c r="A24" s="233"/>
      <c r="B24" s="234"/>
      <c r="C24" s="234"/>
      <c r="D24" s="234"/>
      <c r="E24" s="234"/>
      <c r="F24" s="234"/>
      <c r="G24" s="234"/>
      <c r="H24" s="234"/>
      <c r="I24" s="234"/>
      <c r="J24" s="235"/>
      <c r="K24" s="226"/>
      <c r="L24" s="228"/>
      <c r="M24" s="230"/>
      <c r="N24" s="232"/>
      <c r="O24" s="228"/>
      <c r="P24" s="230"/>
      <c r="Q24" s="232"/>
      <c r="R24" s="228"/>
      <c r="S24" s="230"/>
      <c r="T24" s="246"/>
      <c r="U24" s="249"/>
      <c r="V24" s="230"/>
      <c r="W24" s="232"/>
      <c r="X24" s="228"/>
      <c r="Y24" s="230"/>
      <c r="Z24" s="232"/>
      <c r="AA24" s="228"/>
      <c r="AB24" s="230"/>
      <c r="AC24" s="246"/>
      <c r="AE24" s="279"/>
      <c r="AF24" s="280"/>
      <c r="AG24" s="281"/>
      <c r="AH24" s="181"/>
      <c r="AI24" s="83"/>
      <c r="AJ24" s="83"/>
      <c r="AK24" s="83"/>
      <c r="AL24" s="83"/>
      <c r="AM24" s="83"/>
      <c r="AN24" s="83"/>
      <c r="AO24" s="83"/>
      <c r="AP24" s="183"/>
      <c r="AQ24" s="135"/>
      <c r="AR24" s="135"/>
      <c r="AS24" s="184"/>
      <c r="AT24" s="183"/>
      <c r="AU24" s="135"/>
      <c r="AV24" s="135"/>
      <c r="AW24" s="135"/>
      <c r="AX24" s="135"/>
      <c r="AY24" s="135"/>
      <c r="AZ24" s="135"/>
      <c r="BA24" s="135"/>
      <c r="BB24" s="184"/>
    </row>
    <row r="25" spans="1:54" ht="11.1" customHeight="1">
      <c r="A25" s="185" t="s">
        <v>27</v>
      </c>
      <c r="B25" s="186"/>
      <c r="C25" s="186"/>
      <c r="D25" s="186"/>
      <c r="E25" s="186"/>
      <c r="F25" s="186"/>
      <c r="G25" s="186"/>
      <c r="H25" s="186"/>
      <c r="I25" s="186"/>
      <c r="J25" s="187"/>
      <c r="K25" s="259"/>
      <c r="L25" s="261"/>
      <c r="M25" s="263"/>
      <c r="N25" s="265"/>
      <c r="O25" s="261"/>
      <c r="P25" s="263"/>
      <c r="Q25" s="265"/>
      <c r="R25" s="261"/>
      <c r="S25" s="263"/>
      <c r="T25" s="267"/>
      <c r="U25" s="321"/>
      <c r="V25" s="263"/>
      <c r="W25" s="265"/>
      <c r="X25" s="261"/>
      <c r="Y25" s="263"/>
      <c r="Z25" s="265"/>
      <c r="AA25" s="261"/>
      <c r="AB25" s="263"/>
      <c r="AC25" s="267"/>
      <c r="AE25" s="178"/>
      <c r="AF25" s="179"/>
      <c r="AG25" s="180"/>
      <c r="AH25" s="209"/>
      <c r="AI25" s="126"/>
      <c r="AJ25" s="126"/>
      <c r="AK25" s="126"/>
      <c r="AL25" s="126"/>
      <c r="AM25" s="126"/>
      <c r="AN25" s="126"/>
      <c r="AO25" s="210"/>
      <c r="AP25" s="237" t="s">
        <v>88</v>
      </c>
      <c r="AQ25" s="238"/>
      <c r="AR25" s="238" t="s">
        <v>89</v>
      </c>
      <c r="AS25" s="239"/>
      <c r="AT25" s="321"/>
      <c r="AU25" s="263"/>
      <c r="AV25" s="265"/>
      <c r="AW25" s="261"/>
      <c r="AX25" s="263"/>
      <c r="AY25" s="265"/>
      <c r="AZ25" s="261"/>
      <c r="BA25" s="263"/>
      <c r="BB25" s="267"/>
    </row>
    <row r="26" spans="1:54" ht="11.1" customHeight="1">
      <c r="A26" s="188"/>
      <c r="B26" s="189"/>
      <c r="C26" s="189"/>
      <c r="D26" s="189"/>
      <c r="E26" s="189"/>
      <c r="F26" s="189"/>
      <c r="G26" s="189"/>
      <c r="H26" s="189"/>
      <c r="I26" s="189"/>
      <c r="J26" s="190"/>
      <c r="K26" s="260"/>
      <c r="L26" s="262"/>
      <c r="M26" s="264"/>
      <c r="N26" s="266"/>
      <c r="O26" s="262"/>
      <c r="P26" s="264"/>
      <c r="Q26" s="266"/>
      <c r="R26" s="262"/>
      <c r="S26" s="264"/>
      <c r="T26" s="268"/>
      <c r="U26" s="322"/>
      <c r="V26" s="264"/>
      <c r="W26" s="266"/>
      <c r="X26" s="262"/>
      <c r="Y26" s="264"/>
      <c r="Z26" s="266"/>
      <c r="AA26" s="262"/>
      <c r="AB26" s="264"/>
      <c r="AC26" s="268"/>
      <c r="AE26" s="183"/>
      <c r="AF26" s="135"/>
      <c r="AG26" s="184"/>
      <c r="AH26" s="213"/>
      <c r="AI26" s="214"/>
      <c r="AJ26" s="214"/>
      <c r="AK26" s="214"/>
      <c r="AL26" s="214"/>
      <c r="AM26" s="214"/>
      <c r="AN26" s="214"/>
      <c r="AO26" s="215"/>
      <c r="AP26" s="240" t="s">
        <v>90</v>
      </c>
      <c r="AQ26" s="241"/>
      <c r="AR26" s="241" t="s">
        <v>91</v>
      </c>
      <c r="AS26" s="242"/>
      <c r="AT26" s="322"/>
      <c r="AU26" s="264"/>
      <c r="AV26" s="266"/>
      <c r="AW26" s="262"/>
      <c r="AX26" s="264"/>
      <c r="AY26" s="266"/>
      <c r="AZ26" s="262"/>
      <c r="BA26" s="264"/>
      <c r="BB26" s="268"/>
    </row>
    <row r="27" spans="1:54" ht="11.1" customHeight="1">
      <c r="A27" s="185" t="s">
        <v>92</v>
      </c>
      <c r="B27" s="186"/>
      <c r="C27" s="186"/>
      <c r="D27" s="186"/>
      <c r="E27" s="186"/>
      <c r="F27" s="186"/>
      <c r="G27" s="186"/>
      <c r="H27" s="186"/>
      <c r="I27" s="186"/>
      <c r="J27" s="187"/>
      <c r="K27" s="259"/>
      <c r="L27" s="261"/>
      <c r="M27" s="263"/>
      <c r="N27" s="265"/>
      <c r="O27" s="261"/>
      <c r="P27" s="263"/>
      <c r="Q27" s="265"/>
      <c r="R27" s="261"/>
      <c r="S27" s="263"/>
      <c r="T27" s="267"/>
      <c r="U27" s="321"/>
      <c r="V27" s="263"/>
      <c r="W27" s="265"/>
      <c r="X27" s="261"/>
      <c r="Y27" s="263"/>
      <c r="Z27" s="265"/>
      <c r="AA27" s="261"/>
      <c r="AB27" s="263"/>
      <c r="AC27" s="267"/>
      <c r="AE27" s="178"/>
      <c r="AF27" s="179"/>
      <c r="AG27" s="180"/>
      <c r="AH27" s="209"/>
      <c r="AI27" s="126"/>
      <c r="AJ27" s="126"/>
      <c r="AK27" s="126"/>
      <c r="AL27" s="126"/>
      <c r="AM27" s="126"/>
      <c r="AN27" s="126"/>
      <c r="AO27" s="210"/>
      <c r="AP27" s="237" t="s">
        <v>88</v>
      </c>
      <c r="AQ27" s="238"/>
      <c r="AR27" s="238" t="s">
        <v>89</v>
      </c>
      <c r="AS27" s="239"/>
      <c r="AT27" s="321"/>
      <c r="AU27" s="263"/>
      <c r="AV27" s="265"/>
      <c r="AW27" s="261"/>
      <c r="AX27" s="263"/>
      <c r="AY27" s="265"/>
      <c r="AZ27" s="261"/>
      <c r="BA27" s="263"/>
      <c r="BB27" s="267"/>
    </row>
    <row r="28" spans="1:54" ht="11.1" customHeight="1">
      <c r="A28" s="233"/>
      <c r="B28" s="234"/>
      <c r="C28" s="234"/>
      <c r="D28" s="234"/>
      <c r="E28" s="234"/>
      <c r="F28" s="234"/>
      <c r="G28" s="234"/>
      <c r="H28" s="234"/>
      <c r="I28" s="234"/>
      <c r="J28" s="235"/>
      <c r="K28" s="260"/>
      <c r="L28" s="262"/>
      <c r="M28" s="264"/>
      <c r="N28" s="266"/>
      <c r="O28" s="262"/>
      <c r="P28" s="264"/>
      <c r="Q28" s="266"/>
      <c r="R28" s="262"/>
      <c r="S28" s="264"/>
      <c r="T28" s="268"/>
      <c r="U28" s="322"/>
      <c r="V28" s="264"/>
      <c r="W28" s="266"/>
      <c r="X28" s="262"/>
      <c r="Y28" s="264"/>
      <c r="Z28" s="266"/>
      <c r="AA28" s="262"/>
      <c r="AB28" s="264"/>
      <c r="AC28" s="268"/>
      <c r="AE28" s="183"/>
      <c r="AF28" s="135"/>
      <c r="AG28" s="184"/>
      <c r="AH28" s="213"/>
      <c r="AI28" s="214"/>
      <c r="AJ28" s="214"/>
      <c r="AK28" s="214"/>
      <c r="AL28" s="214"/>
      <c r="AM28" s="214"/>
      <c r="AN28" s="214"/>
      <c r="AO28" s="215"/>
      <c r="AP28" s="240" t="s">
        <v>90</v>
      </c>
      <c r="AQ28" s="241"/>
      <c r="AR28" s="241" t="s">
        <v>91</v>
      </c>
      <c r="AS28" s="242"/>
      <c r="AT28" s="322"/>
      <c r="AU28" s="264"/>
      <c r="AV28" s="266"/>
      <c r="AW28" s="262"/>
      <c r="AX28" s="264"/>
      <c r="AY28" s="266"/>
      <c r="AZ28" s="262"/>
      <c r="BA28" s="264"/>
      <c r="BB28" s="268"/>
    </row>
    <row r="29" spans="1:54" ht="11.1" customHeight="1">
      <c r="A29" s="185" t="s">
        <v>93</v>
      </c>
      <c r="B29" s="186"/>
      <c r="C29" s="186"/>
      <c r="D29" s="186"/>
      <c r="E29" s="186"/>
      <c r="F29" s="186"/>
      <c r="G29" s="186"/>
      <c r="H29" s="186"/>
      <c r="I29" s="186"/>
      <c r="J29" s="187"/>
      <c r="K29" s="259"/>
      <c r="L29" s="261"/>
      <c r="M29" s="263"/>
      <c r="N29" s="265"/>
      <c r="O29" s="261"/>
      <c r="P29" s="263"/>
      <c r="Q29" s="265"/>
      <c r="R29" s="261"/>
      <c r="S29" s="263"/>
      <c r="T29" s="267"/>
      <c r="U29" s="321"/>
      <c r="V29" s="263"/>
      <c r="W29" s="265"/>
      <c r="X29" s="261"/>
      <c r="Y29" s="263"/>
      <c r="Z29" s="265"/>
      <c r="AA29" s="261"/>
      <c r="AB29" s="263"/>
      <c r="AC29" s="267"/>
      <c r="AE29" s="178"/>
      <c r="AF29" s="179"/>
      <c r="AG29" s="180"/>
      <c r="AH29" s="209"/>
      <c r="AI29" s="126"/>
      <c r="AJ29" s="126"/>
      <c r="AK29" s="126"/>
      <c r="AL29" s="126"/>
      <c r="AM29" s="126"/>
      <c r="AN29" s="126"/>
      <c r="AO29" s="210"/>
      <c r="AP29" s="237" t="s">
        <v>88</v>
      </c>
      <c r="AQ29" s="238"/>
      <c r="AR29" s="238" t="s">
        <v>89</v>
      </c>
      <c r="AS29" s="239"/>
      <c r="AT29" s="321"/>
      <c r="AU29" s="263"/>
      <c r="AV29" s="265"/>
      <c r="AW29" s="261"/>
      <c r="AX29" s="263"/>
      <c r="AY29" s="265"/>
      <c r="AZ29" s="261"/>
      <c r="BA29" s="263"/>
      <c r="BB29" s="267"/>
    </row>
    <row r="30" spans="1:54" ht="11.1" customHeight="1" thickBot="1">
      <c r="A30" s="233"/>
      <c r="B30" s="234"/>
      <c r="C30" s="234"/>
      <c r="D30" s="234"/>
      <c r="E30" s="234"/>
      <c r="F30" s="234"/>
      <c r="G30" s="234"/>
      <c r="H30" s="234"/>
      <c r="I30" s="234"/>
      <c r="J30" s="235"/>
      <c r="K30" s="323"/>
      <c r="L30" s="300"/>
      <c r="M30" s="303"/>
      <c r="N30" s="309"/>
      <c r="O30" s="300"/>
      <c r="P30" s="303"/>
      <c r="Q30" s="309"/>
      <c r="R30" s="300"/>
      <c r="S30" s="303"/>
      <c r="T30" s="324"/>
      <c r="U30" s="331"/>
      <c r="V30" s="303"/>
      <c r="W30" s="309"/>
      <c r="X30" s="300"/>
      <c r="Y30" s="303"/>
      <c r="Z30" s="309"/>
      <c r="AA30" s="300"/>
      <c r="AB30" s="303"/>
      <c r="AC30" s="324"/>
      <c r="AE30" s="183"/>
      <c r="AF30" s="135"/>
      <c r="AG30" s="184"/>
      <c r="AH30" s="213"/>
      <c r="AI30" s="214"/>
      <c r="AJ30" s="214"/>
      <c r="AK30" s="214"/>
      <c r="AL30" s="214"/>
      <c r="AM30" s="214"/>
      <c r="AN30" s="214"/>
      <c r="AO30" s="215"/>
      <c r="AP30" s="240" t="s">
        <v>90</v>
      </c>
      <c r="AQ30" s="241"/>
      <c r="AR30" s="241" t="s">
        <v>91</v>
      </c>
      <c r="AS30" s="242"/>
      <c r="AT30" s="322"/>
      <c r="AU30" s="264"/>
      <c r="AV30" s="266"/>
      <c r="AW30" s="262"/>
      <c r="AX30" s="264"/>
      <c r="AY30" s="266"/>
      <c r="AZ30" s="262"/>
      <c r="BA30" s="264"/>
      <c r="BB30" s="268"/>
    </row>
    <row r="31" spans="1:54" ht="11.1" customHeight="1">
      <c r="A31" s="250" t="s">
        <v>94</v>
      </c>
      <c r="B31" s="251"/>
      <c r="C31" s="251"/>
      <c r="D31" s="251"/>
      <c r="E31" s="251"/>
      <c r="F31" s="251"/>
      <c r="G31" s="251"/>
      <c r="H31" s="251"/>
      <c r="I31" s="251"/>
      <c r="J31" s="252"/>
      <c r="K31" s="325"/>
      <c r="L31" s="299"/>
      <c r="M31" s="302"/>
      <c r="N31" s="308"/>
      <c r="O31" s="299"/>
      <c r="P31" s="302"/>
      <c r="Q31" s="308"/>
      <c r="R31" s="299"/>
      <c r="S31" s="302"/>
      <c r="T31" s="327"/>
      <c r="U31" s="329"/>
      <c r="V31" s="302"/>
      <c r="W31" s="308"/>
      <c r="X31" s="299"/>
      <c r="Y31" s="302"/>
      <c r="Z31" s="308"/>
      <c r="AA31" s="299"/>
      <c r="AB31" s="302"/>
      <c r="AC31" s="305"/>
      <c r="AE31" s="178"/>
      <c r="AF31" s="179"/>
      <c r="AG31" s="180"/>
      <c r="AH31" s="209"/>
      <c r="AI31" s="126"/>
      <c r="AJ31" s="126"/>
      <c r="AK31" s="126"/>
      <c r="AL31" s="126"/>
      <c r="AM31" s="126"/>
      <c r="AN31" s="126"/>
      <c r="AO31" s="210"/>
      <c r="AP31" s="237" t="s">
        <v>88</v>
      </c>
      <c r="AQ31" s="238"/>
      <c r="AR31" s="238" t="s">
        <v>89</v>
      </c>
      <c r="AS31" s="239"/>
      <c r="AT31" s="321"/>
      <c r="AU31" s="263"/>
      <c r="AV31" s="265"/>
      <c r="AW31" s="261"/>
      <c r="AX31" s="263"/>
      <c r="AY31" s="265"/>
      <c r="AZ31" s="261"/>
      <c r="BA31" s="263"/>
      <c r="BB31" s="267"/>
    </row>
    <row r="32" spans="1:54" ht="11.1" customHeight="1" thickBot="1">
      <c r="A32" s="253"/>
      <c r="B32" s="254"/>
      <c r="C32" s="254"/>
      <c r="D32" s="254"/>
      <c r="E32" s="254"/>
      <c r="F32" s="254"/>
      <c r="G32" s="254"/>
      <c r="H32" s="254"/>
      <c r="I32" s="254"/>
      <c r="J32" s="255"/>
      <c r="K32" s="326"/>
      <c r="L32" s="301"/>
      <c r="M32" s="304"/>
      <c r="N32" s="310"/>
      <c r="O32" s="301"/>
      <c r="P32" s="304"/>
      <c r="Q32" s="310"/>
      <c r="R32" s="301"/>
      <c r="S32" s="304"/>
      <c r="T32" s="328"/>
      <c r="U32" s="330"/>
      <c r="V32" s="304"/>
      <c r="W32" s="310"/>
      <c r="X32" s="301"/>
      <c r="Y32" s="304"/>
      <c r="Z32" s="310"/>
      <c r="AA32" s="301"/>
      <c r="AB32" s="304"/>
      <c r="AC32" s="307"/>
      <c r="AE32" s="183"/>
      <c r="AF32" s="135"/>
      <c r="AG32" s="184"/>
      <c r="AH32" s="213"/>
      <c r="AI32" s="214"/>
      <c r="AJ32" s="214"/>
      <c r="AK32" s="214"/>
      <c r="AL32" s="214"/>
      <c r="AM32" s="214"/>
      <c r="AN32" s="214"/>
      <c r="AO32" s="215"/>
      <c r="AP32" s="240" t="s">
        <v>90</v>
      </c>
      <c r="AQ32" s="241"/>
      <c r="AR32" s="241" t="s">
        <v>91</v>
      </c>
      <c r="AS32" s="242"/>
      <c r="AT32" s="322"/>
      <c r="AU32" s="264"/>
      <c r="AV32" s="266"/>
      <c r="AW32" s="262"/>
      <c r="AX32" s="264"/>
      <c r="AY32" s="266"/>
      <c r="AZ32" s="262"/>
      <c r="BA32" s="264"/>
      <c r="BB32" s="268"/>
    </row>
    <row r="33" spans="1:54" ht="11.1" customHeight="1">
      <c r="A33" s="233" t="s">
        <v>95</v>
      </c>
      <c r="B33" s="234"/>
      <c r="C33" s="234"/>
      <c r="D33" s="234"/>
      <c r="E33" s="234"/>
      <c r="F33" s="234"/>
      <c r="G33" s="234"/>
      <c r="H33" s="234"/>
      <c r="I33" s="234"/>
      <c r="J33" s="235"/>
      <c r="K33" s="256"/>
      <c r="L33" s="243"/>
      <c r="M33" s="244"/>
      <c r="N33" s="257"/>
      <c r="O33" s="243"/>
      <c r="P33" s="244"/>
      <c r="Q33" s="257"/>
      <c r="R33" s="243"/>
      <c r="S33" s="244"/>
      <c r="T33" s="245"/>
      <c r="U33" s="258"/>
      <c r="V33" s="244"/>
      <c r="W33" s="257"/>
      <c r="X33" s="243"/>
      <c r="Y33" s="244"/>
      <c r="Z33" s="257"/>
      <c r="AA33" s="243"/>
      <c r="AB33" s="244"/>
      <c r="AC33" s="245"/>
      <c r="AE33" s="178"/>
      <c r="AF33" s="179"/>
      <c r="AG33" s="180"/>
      <c r="AH33" s="209"/>
      <c r="AI33" s="126"/>
      <c r="AJ33" s="126"/>
      <c r="AK33" s="126"/>
      <c r="AL33" s="126"/>
      <c r="AM33" s="126"/>
      <c r="AN33" s="126"/>
      <c r="AO33" s="210"/>
      <c r="AP33" s="237" t="s">
        <v>88</v>
      </c>
      <c r="AQ33" s="238"/>
      <c r="AR33" s="238" t="s">
        <v>89</v>
      </c>
      <c r="AS33" s="239"/>
      <c r="AT33" s="321"/>
      <c r="AU33" s="263"/>
      <c r="AV33" s="265"/>
      <c r="AW33" s="261"/>
      <c r="AX33" s="263"/>
      <c r="AY33" s="265"/>
      <c r="AZ33" s="261"/>
      <c r="BA33" s="263"/>
      <c r="BB33" s="267"/>
    </row>
    <row r="34" spans="1:54" ht="11.1" customHeight="1" thickBot="1">
      <c r="A34" s="188"/>
      <c r="B34" s="189"/>
      <c r="C34" s="189"/>
      <c r="D34" s="189"/>
      <c r="E34" s="189"/>
      <c r="F34" s="189"/>
      <c r="G34" s="189"/>
      <c r="H34" s="189"/>
      <c r="I34" s="189"/>
      <c r="J34" s="190"/>
      <c r="K34" s="226"/>
      <c r="L34" s="228"/>
      <c r="M34" s="230"/>
      <c r="N34" s="232"/>
      <c r="O34" s="228"/>
      <c r="P34" s="230"/>
      <c r="Q34" s="232"/>
      <c r="R34" s="228"/>
      <c r="S34" s="230"/>
      <c r="T34" s="246"/>
      <c r="U34" s="249"/>
      <c r="V34" s="230"/>
      <c r="W34" s="232"/>
      <c r="X34" s="228"/>
      <c r="Y34" s="230"/>
      <c r="Z34" s="232"/>
      <c r="AA34" s="228"/>
      <c r="AB34" s="230"/>
      <c r="AC34" s="246"/>
      <c r="AE34" s="236"/>
      <c r="AF34" s="119"/>
      <c r="AG34" s="195"/>
      <c r="AH34" s="213"/>
      <c r="AI34" s="214"/>
      <c r="AJ34" s="214"/>
      <c r="AK34" s="214"/>
      <c r="AL34" s="214"/>
      <c r="AM34" s="214"/>
      <c r="AN34" s="214"/>
      <c r="AO34" s="215"/>
      <c r="AP34" s="240" t="s">
        <v>90</v>
      </c>
      <c r="AQ34" s="241"/>
      <c r="AR34" s="241" t="s">
        <v>91</v>
      </c>
      <c r="AS34" s="242"/>
      <c r="AT34" s="331"/>
      <c r="AU34" s="303"/>
      <c r="AV34" s="309"/>
      <c r="AW34" s="300"/>
      <c r="AX34" s="303"/>
      <c r="AY34" s="309"/>
      <c r="AZ34" s="300"/>
      <c r="BA34" s="303"/>
      <c r="BB34" s="324"/>
    </row>
    <row r="35" spans="1:54" ht="11.1" customHeight="1">
      <c r="A35" s="185" t="s">
        <v>96</v>
      </c>
      <c r="B35" s="186"/>
      <c r="C35" s="186"/>
      <c r="D35" s="186"/>
      <c r="E35" s="186"/>
      <c r="F35" s="186"/>
      <c r="G35" s="186"/>
      <c r="H35" s="186"/>
      <c r="I35" s="186"/>
      <c r="J35" s="187"/>
      <c r="K35" s="225"/>
      <c r="L35" s="227"/>
      <c r="M35" s="229"/>
      <c r="N35" s="231"/>
      <c r="O35" s="227"/>
      <c r="P35" s="229"/>
      <c r="Q35" s="231"/>
      <c r="R35" s="227"/>
      <c r="S35" s="229"/>
      <c r="T35" s="247"/>
      <c r="U35" s="248"/>
      <c r="V35" s="229"/>
      <c r="W35" s="231"/>
      <c r="X35" s="227"/>
      <c r="Y35" s="229"/>
      <c r="Z35" s="231"/>
      <c r="AA35" s="227"/>
      <c r="AB35" s="229"/>
      <c r="AC35" s="247"/>
      <c r="AE35" s="191" t="s">
        <v>97</v>
      </c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3"/>
      <c r="AT35" s="329"/>
      <c r="AU35" s="302"/>
      <c r="AV35" s="308"/>
      <c r="AW35" s="299"/>
      <c r="AX35" s="302"/>
      <c r="AY35" s="308"/>
      <c r="AZ35" s="299"/>
      <c r="BA35" s="302"/>
      <c r="BB35" s="305"/>
    </row>
    <row r="36" spans="1:54" ht="11.1" customHeight="1" thickBot="1">
      <c r="A36" s="188"/>
      <c r="B36" s="189"/>
      <c r="C36" s="189"/>
      <c r="D36" s="189"/>
      <c r="E36" s="189"/>
      <c r="F36" s="189"/>
      <c r="G36" s="189"/>
      <c r="H36" s="189"/>
      <c r="I36" s="189"/>
      <c r="J36" s="190"/>
      <c r="K36" s="226"/>
      <c r="L36" s="228"/>
      <c r="M36" s="230"/>
      <c r="N36" s="232"/>
      <c r="O36" s="228"/>
      <c r="P36" s="230"/>
      <c r="Q36" s="232"/>
      <c r="R36" s="228"/>
      <c r="S36" s="230"/>
      <c r="T36" s="246"/>
      <c r="U36" s="249"/>
      <c r="V36" s="230"/>
      <c r="W36" s="232"/>
      <c r="X36" s="228"/>
      <c r="Y36" s="230"/>
      <c r="Z36" s="232"/>
      <c r="AA36" s="228"/>
      <c r="AB36" s="230"/>
      <c r="AC36" s="246"/>
      <c r="AE36" s="194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95"/>
      <c r="AT36" s="330"/>
      <c r="AU36" s="304"/>
      <c r="AV36" s="310"/>
      <c r="AW36" s="301"/>
      <c r="AX36" s="304"/>
      <c r="AY36" s="310"/>
      <c r="AZ36" s="301"/>
      <c r="BA36" s="304"/>
      <c r="BB36" s="307"/>
    </row>
    <row r="37" spans="1:54" ht="5.4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54" ht="12.6" customHeight="1">
      <c r="A38" s="196" t="s">
        <v>98</v>
      </c>
      <c r="B38" s="197"/>
      <c r="C38" s="209"/>
      <c r="D38" s="126"/>
      <c r="E38" s="126"/>
      <c r="F38" s="126"/>
      <c r="G38" s="126"/>
      <c r="H38" s="126"/>
      <c r="I38" s="126"/>
      <c r="J38" s="126"/>
      <c r="K38" s="126"/>
      <c r="L38" s="126"/>
      <c r="M38" s="210"/>
      <c r="N38" s="202" t="s">
        <v>112</v>
      </c>
      <c r="O38" s="203"/>
      <c r="P38" s="203"/>
      <c r="Q38" s="216"/>
      <c r="R38" s="217"/>
      <c r="S38" s="217"/>
      <c r="T38" s="217"/>
      <c r="U38" s="217"/>
      <c r="V38" s="217"/>
      <c r="W38" s="217"/>
      <c r="X38" s="217"/>
      <c r="Y38" s="217"/>
      <c r="Z38" s="217"/>
      <c r="AA38" s="218"/>
      <c r="AB38" s="22"/>
      <c r="AC38" s="23"/>
      <c r="AD38" s="23"/>
      <c r="AE38" s="23"/>
      <c r="AM38" s="21"/>
      <c r="AN38" s="208" t="s">
        <v>99</v>
      </c>
      <c r="AO38" s="208"/>
      <c r="AP38" s="208"/>
      <c r="AQ38" s="208" t="s">
        <v>118</v>
      </c>
      <c r="AR38" s="208"/>
      <c r="AS38" s="208"/>
      <c r="AT38" s="166" t="s">
        <v>114</v>
      </c>
      <c r="AU38" s="167"/>
      <c r="AV38" s="168"/>
      <c r="AW38" s="169" t="s">
        <v>100</v>
      </c>
      <c r="AX38" s="170"/>
      <c r="AY38" s="171"/>
      <c r="AZ38" s="172" t="s">
        <v>101</v>
      </c>
      <c r="BA38" s="173"/>
      <c r="BB38" s="174"/>
    </row>
    <row r="39" spans="1:54" ht="12.6" customHeight="1">
      <c r="A39" s="198"/>
      <c r="B39" s="199"/>
      <c r="C39" s="211"/>
      <c r="D39" s="132"/>
      <c r="E39" s="132"/>
      <c r="F39" s="132"/>
      <c r="G39" s="132"/>
      <c r="H39" s="132"/>
      <c r="I39" s="132"/>
      <c r="J39" s="132"/>
      <c r="K39" s="132"/>
      <c r="L39" s="132"/>
      <c r="M39" s="212"/>
      <c r="N39" s="204"/>
      <c r="O39" s="205"/>
      <c r="P39" s="205"/>
      <c r="Q39" s="219"/>
      <c r="R39" s="220"/>
      <c r="S39" s="220"/>
      <c r="T39" s="220"/>
      <c r="U39" s="220"/>
      <c r="V39" s="220"/>
      <c r="W39" s="220"/>
      <c r="X39" s="220"/>
      <c r="Y39" s="220"/>
      <c r="Z39" s="220"/>
      <c r="AA39" s="221"/>
      <c r="AB39" s="22"/>
      <c r="AC39" s="23"/>
      <c r="AD39" s="23"/>
      <c r="AE39" s="23"/>
      <c r="AM39" s="21"/>
      <c r="AN39" s="175"/>
      <c r="AO39" s="175"/>
      <c r="AP39" s="175"/>
      <c r="AQ39" s="175"/>
      <c r="AR39" s="175"/>
      <c r="AS39" s="175"/>
      <c r="AT39" s="178"/>
      <c r="AU39" s="179"/>
      <c r="AV39" s="180"/>
      <c r="AW39" s="178"/>
      <c r="AX39" s="179"/>
      <c r="AY39" s="180"/>
      <c r="AZ39" s="178"/>
      <c r="BA39" s="179"/>
      <c r="BB39" s="180"/>
    </row>
    <row r="40" spans="1:54" ht="12.6" customHeight="1">
      <c r="A40" s="198"/>
      <c r="B40" s="199"/>
      <c r="C40" s="211"/>
      <c r="D40" s="132"/>
      <c r="E40" s="132"/>
      <c r="F40" s="132"/>
      <c r="G40" s="132"/>
      <c r="H40" s="132"/>
      <c r="I40" s="132"/>
      <c r="J40" s="132"/>
      <c r="K40" s="132"/>
      <c r="L40" s="132"/>
      <c r="M40" s="212"/>
      <c r="N40" s="204"/>
      <c r="O40" s="205"/>
      <c r="P40" s="205"/>
      <c r="Q40" s="219"/>
      <c r="R40" s="220"/>
      <c r="S40" s="220"/>
      <c r="T40" s="220"/>
      <c r="U40" s="220"/>
      <c r="V40" s="220"/>
      <c r="W40" s="220"/>
      <c r="X40" s="220"/>
      <c r="Y40" s="220"/>
      <c r="Z40" s="220"/>
      <c r="AA40" s="221"/>
      <c r="AB40" s="22"/>
      <c r="AC40" s="23"/>
      <c r="AD40" s="23"/>
      <c r="AE40" s="23"/>
      <c r="AM40" s="21"/>
      <c r="AN40" s="176"/>
      <c r="AO40" s="176"/>
      <c r="AP40" s="176"/>
      <c r="AQ40" s="176"/>
      <c r="AR40" s="176"/>
      <c r="AS40" s="176"/>
      <c r="AT40" s="181"/>
      <c r="AU40" s="83"/>
      <c r="AV40" s="182"/>
      <c r="AW40" s="181"/>
      <c r="AX40" s="83"/>
      <c r="AY40" s="182"/>
      <c r="AZ40" s="181"/>
      <c r="BA40" s="83"/>
      <c r="BB40" s="182"/>
    </row>
    <row r="41" spans="1:54" ht="12.6" customHeight="1">
      <c r="A41" s="200"/>
      <c r="B41" s="201"/>
      <c r="C41" s="213"/>
      <c r="D41" s="214"/>
      <c r="E41" s="214"/>
      <c r="F41" s="214"/>
      <c r="G41" s="214"/>
      <c r="H41" s="214"/>
      <c r="I41" s="214"/>
      <c r="J41" s="214"/>
      <c r="K41" s="214"/>
      <c r="L41" s="214"/>
      <c r="M41" s="215"/>
      <c r="N41" s="206"/>
      <c r="O41" s="207"/>
      <c r="P41" s="207"/>
      <c r="Q41" s="222"/>
      <c r="R41" s="223"/>
      <c r="S41" s="223"/>
      <c r="T41" s="223"/>
      <c r="U41" s="223"/>
      <c r="V41" s="223"/>
      <c r="W41" s="223"/>
      <c r="X41" s="223"/>
      <c r="Y41" s="223"/>
      <c r="Z41" s="223"/>
      <c r="AA41" s="224"/>
      <c r="AB41" s="22"/>
      <c r="AC41" s="23"/>
      <c r="AD41" s="23"/>
      <c r="AE41" s="23"/>
      <c r="AM41" s="21"/>
      <c r="AN41" s="177"/>
      <c r="AO41" s="177"/>
      <c r="AP41" s="177"/>
      <c r="AQ41" s="177"/>
      <c r="AR41" s="177"/>
      <c r="AS41" s="177"/>
      <c r="AT41" s="183"/>
      <c r="AU41" s="135"/>
      <c r="AV41" s="184"/>
      <c r="AW41" s="183"/>
      <c r="AX41" s="135"/>
      <c r="AY41" s="184"/>
      <c r="AZ41" s="183"/>
      <c r="BA41" s="135"/>
      <c r="BB41" s="184"/>
    </row>
    <row r="42" spans="1:54" ht="14.1" customHeight="1">
      <c r="BB42" s="4"/>
    </row>
  </sheetData>
  <sheetProtection algorithmName="SHA-512" hashValue="CmmhNk3eUw0+2mDXMookNHe7Nq3dUMV+abiwnD9XMzgSNFj15VaI/1b1UB+nLJUn7rV3RiGakJ47G9imZFxyRQ==" saltValue="jBy+IQU+uEUQl/kjhnfQaw==" spinCount="100000" sheet="1" objects="1" scenarios="1"/>
  <mergeCells count="351">
    <mergeCell ref="AT35:AT36"/>
    <mergeCell ref="AU35:AU36"/>
    <mergeCell ref="AV35:AV36"/>
    <mergeCell ref="AW35:AW36"/>
    <mergeCell ref="AX35:AX36"/>
    <mergeCell ref="AY35:AY36"/>
    <mergeCell ref="AZ35:AZ36"/>
    <mergeCell ref="BA35:BA36"/>
    <mergeCell ref="BB35:BB36"/>
    <mergeCell ref="AZ31:AZ32"/>
    <mergeCell ref="BA31:BA32"/>
    <mergeCell ref="BB31:BB32"/>
    <mergeCell ref="AW33:AW34"/>
    <mergeCell ref="AX33:AX34"/>
    <mergeCell ref="AY33:AY34"/>
    <mergeCell ref="AZ33:AZ34"/>
    <mergeCell ref="BA33:BA34"/>
    <mergeCell ref="BB33:BB34"/>
    <mergeCell ref="AT33:AT34"/>
    <mergeCell ref="AU33:AU34"/>
    <mergeCell ref="AV33:AV34"/>
    <mergeCell ref="AZ25:AZ26"/>
    <mergeCell ref="BA25:BA26"/>
    <mergeCell ref="BB25:BB26"/>
    <mergeCell ref="AT27:AT28"/>
    <mergeCell ref="AU27:AU28"/>
    <mergeCell ref="AV27:AV28"/>
    <mergeCell ref="AW27:AW28"/>
    <mergeCell ref="AX27:AX28"/>
    <mergeCell ref="AY27:AY28"/>
    <mergeCell ref="AZ27:AZ28"/>
    <mergeCell ref="BA27:BA28"/>
    <mergeCell ref="BB27:BB28"/>
    <mergeCell ref="AZ29:AZ30"/>
    <mergeCell ref="BA29:BA30"/>
    <mergeCell ref="BB29:BB30"/>
    <mergeCell ref="AT31:AT32"/>
    <mergeCell ref="AU31:AU32"/>
    <mergeCell ref="AV31:AV32"/>
    <mergeCell ref="AW31:AW32"/>
    <mergeCell ref="AX31:AX32"/>
    <mergeCell ref="AY31:AY32"/>
    <mergeCell ref="AT25:AT26"/>
    <mergeCell ref="AU25:AU26"/>
    <mergeCell ref="AV25:AV26"/>
    <mergeCell ref="AW25:AW26"/>
    <mergeCell ref="AX25:AX26"/>
    <mergeCell ref="AY25:AY26"/>
    <mergeCell ref="AT29:AT30"/>
    <mergeCell ref="AU29:AU30"/>
    <mergeCell ref="AV29:AV30"/>
    <mergeCell ref="AW29:AW30"/>
    <mergeCell ref="AX29:AX30"/>
    <mergeCell ref="AY29:AY30"/>
    <mergeCell ref="AC29:AC30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AC23:AC24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T23:T24"/>
    <mergeCell ref="U23:U24"/>
    <mergeCell ref="V23:V24"/>
    <mergeCell ref="W23:W24"/>
    <mergeCell ref="X23:X24"/>
    <mergeCell ref="Y23:Y24"/>
    <mergeCell ref="Z23:Z24"/>
    <mergeCell ref="AA23:AA24"/>
    <mergeCell ref="AB23:AB24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U21:U22"/>
    <mergeCell ref="V21:V22"/>
    <mergeCell ref="W21:W22"/>
    <mergeCell ref="X21:X22"/>
    <mergeCell ref="Y21:Y22"/>
    <mergeCell ref="Z21:Z22"/>
    <mergeCell ref="AA21:AA22"/>
    <mergeCell ref="AB21:AB22"/>
    <mergeCell ref="AC21:AC22"/>
    <mergeCell ref="AW1:BB1"/>
    <mergeCell ref="AW2:BB2"/>
    <mergeCell ref="AS2:AV2"/>
    <mergeCell ref="A8:J8"/>
    <mergeCell ref="AL8:AN8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S18:AS20"/>
    <mergeCell ref="AT18:AT20"/>
    <mergeCell ref="AU18:AU20"/>
    <mergeCell ref="U5:AJ6"/>
    <mergeCell ref="AL5:AN5"/>
    <mergeCell ref="A12:J12"/>
    <mergeCell ref="AD12:AJ12"/>
    <mergeCell ref="AP12:AQ12"/>
    <mergeCell ref="AO5:BB5"/>
    <mergeCell ref="A6:C6"/>
    <mergeCell ref="AL6:AN7"/>
    <mergeCell ref="AO6:AY7"/>
    <mergeCell ref="AZ6:BB7"/>
    <mergeCell ref="A7:J7"/>
    <mergeCell ref="K7:T7"/>
    <mergeCell ref="U7:AC7"/>
    <mergeCell ref="AD7:AJ7"/>
    <mergeCell ref="AS12:AT12"/>
    <mergeCell ref="Q6:T6"/>
    <mergeCell ref="N6:P6"/>
    <mergeCell ref="A4:C5"/>
    <mergeCell ref="D4:T5"/>
    <mergeCell ref="U4:AJ4"/>
    <mergeCell ref="AL4:AN4"/>
    <mergeCell ref="AO4:BB4"/>
    <mergeCell ref="A13:J13"/>
    <mergeCell ref="AD13:AJ13"/>
    <mergeCell ref="AL13:AN13"/>
    <mergeCell ref="AO13:BB13"/>
    <mergeCell ref="AO9:BB9"/>
    <mergeCell ref="A10:J10"/>
    <mergeCell ref="AL10:AN10"/>
    <mergeCell ref="AO10:BB10"/>
    <mergeCell ref="A11:J11"/>
    <mergeCell ref="AL11:AN12"/>
    <mergeCell ref="AO11:AS11"/>
    <mergeCell ref="AT11:AU11"/>
    <mergeCell ref="AV11:AY11"/>
    <mergeCell ref="AZ11:BA11"/>
    <mergeCell ref="A9:J9"/>
    <mergeCell ref="AL9:AN9"/>
    <mergeCell ref="AV16:BB16"/>
    <mergeCell ref="A18:T18"/>
    <mergeCell ref="U18:AC18"/>
    <mergeCell ref="AE18:AR20"/>
    <mergeCell ref="A19:J20"/>
    <mergeCell ref="A14:J14"/>
    <mergeCell ref="AD14:AJ14"/>
    <mergeCell ref="AL14:AN14"/>
    <mergeCell ref="AO14:BB14"/>
    <mergeCell ref="A16:J16"/>
    <mergeCell ref="AR16:AU16"/>
    <mergeCell ref="AE16:AK16"/>
    <mergeCell ref="AA19:AA20"/>
    <mergeCell ref="AB19:AB20"/>
    <mergeCell ref="AC19:AC20"/>
    <mergeCell ref="AZ18:AZ20"/>
    <mergeCell ref="BA18:BA20"/>
    <mergeCell ref="BB18:BB20"/>
    <mergeCell ref="AV18:AV20"/>
    <mergeCell ref="AW18:AW20"/>
    <mergeCell ref="AX18:AX20"/>
    <mergeCell ref="AY18:AY20"/>
    <mergeCell ref="A25:J26"/>
    <mergeCell ref="AE25:AG26"/>
    <mergeCell ref="AP25:AQ25"/>
    <mergeCell ref="AR25:AS25"/>
    <mergeCell ref="AP26:AQ26"/>
    <mergeCell ref="AR26:AS26"/>
    <mergeCell ref="A21:J22"/>
    <mergeCell ref="AE21:BB22"/>
    <mergeCell ref="A23:J24"/>
    <mergeCell ref="AE23:AG24"/>
    <mergeCell ref="AH23:AO24"/>
    <mergeCell ref="AP23:AS24"/>
    <mergeCell ref="AT23:BB24"/>
    <mergeCell ref="AH25:AO26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A29:J30"/>
    <mergeCell ref="AE29:AG30"/>
    <mergeCell ref="AP29:AQ29"/>
    <mergeCell ref="AR29:AS29"/>
    <mergeCell ref="AP30:AQ30"/>
    <mergeCell ref="AR30:AS30"/>
    <mergeCell ref="A27:J28"/>
    <mergeCell ref="AE27:AG28"/>
    <mergeCell ref="AP27:AQ27"/>
    <mergeCell ref="AR27:AS27"/>
    <mergeCell ref="AP28:AQ28"/>
    <mergeCell ref="AR28:AS28"/>
    <mergeCell ref="AH27:AO28"/>
    <mergeCell ref="AH29:AO30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A31:J32"/>
    <mergeCell ref="AE31:AG32"/>
    <mergeCell ref="AP31:AQ31"/>
    <mergeCell ref="AR31:AS31"/>
    <mergeCell ref="AP32:AQ32"/>
    <mergeCell ref="AR32:AS32"/>
    <mergeCell ref="AH31:AO32"/>
    <mergeCell ref="AH33:AO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V33:V34"/>
    <mergeCell ref="W33:W34"/>
    <mergeCell ref="X33:X34"/>
    <mergeCell ref="Y33:Y34"/>
    <mergeCell ref="Z33:Z34"/>
    <mergeCell ref="P35:P36"/>
    <mergeCell ref="Q35:Q36"/>
    <mergeCell ref="R35:R36"/>
    <mergeCell ref="A33:J34"/>
    <mergeCell ref="AE33:AG34"/>
    <mergeCell ref="AP33:AQ33"/>
    <mergeCell ref="AR33:AS33"/>
    <mergeCell ref="AP34:AQ34"/>
    <mergeCell ref="AR34:AS34"/>
    <mergeCell ref="AA33:AA34"/>
    <mergeCell ref="AB33:AB34"/>
    <mergeCell ref="AC33:AC34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B35:AB36"/>
    <mergeCell ref="AC35:AC36"/>
    <mergeCell ref="A2:P2"/>
    <mergeCell ref="A1:P1"/>
    <mergeCell ref="U1:AJ2"/>
    <mergeCell ref="AT38:AV38"/>
    <mergeCell ref="AW38:AY38"/>
    <mergeCell ref="AZ38:BB38"/>
    <mergeCell ref="AN39:AP41"/>
    <mergeCell ref="AQ39:AS41"/>
    <mergeCell ref="AT39:AV41"/>
    <mergeCell ref="AW39:AY41"/>
    <mergeCell ref="AZ39:BB41"/>
    <mergeCell ref="A35:J36"/>
    <mergeCell ref="AE35:AS36"/>
    <mergeCell ref="A38:B41"/>
    <mergeCell ref="N38:P41"/>
    <mergeCell ref="AN38:AP38"/>
    <mergeCell ref="AQ38:AS38"/>
    <mergeCell ref="C38:M41"/>
    <mergeCell ref="Q38:AA41"/>
    <mergeCell ref="K35:K36"/>
    <mergeCell ref="L35:L36"/>
    <mergeCell ref="M35:M36"/>
    <mergeCell ref="N35:N36"/>
    <mergeCell ref="O35:O36"/>
  </mergeCells>
  <phoneticPr fontId="2"/>
  <pageMargins left="0.47244094488188981" right="0" top="0.59055118110236227" bottom="0" header="0.35433070866141736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40</xdr:col>
                    <xdr:colOff>0</xdr:colOff>
                    <xdr:row>10</xdr:row>
                    <xdr:rowOff>238125</xdr:rowOff>
                  </from>
                  <to>
                    <xdr:col>41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43</xdr:col>
                    <xdr:colOff>0</xdr:colOff>
                    <xdr:row>11</xdr:row>
                    <xdr:rowOff>0</xdr:rowOff>
                  </from>
                  <to>
                    <xdr:col>44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5C6BF-C128-4533-858B-BE93413AE5BB}">
  <sheetPr>
    <tabColor theme="4" tint="0.39997558519241921"/>
  </sheetPr>
  <dimension ref="A1:BQ42"/>
  <sheetViews>
    <sheetView showGridLines="0" showRowColHeaders="0" zoomScaleNormal="100" workbookViewId="0">
      <selection activeCell="BL31" sqref="BL31"/>
    </sheetView>
  </sheetViews>
  <sheetFormatPr defaultRowHeight="13.5"/>
  <cols>
    <col min="1" max="3" width="2.875" customWidth="1"/>
    <col min="4" max="36" width="2.625" customWidth="1"/>
    <col min="37" max="37" width="1.625" customWidth="1"/>
    <col min="38" max="40" width="2.875" customWidth="1"/>
    <col min="41" max="67" width="2.625" customWidth="1"/>
    <col min="68" max="69" width="7.125" hidden="1" customWidth="1"/>
  </cols>
  <sheetData>
    <row r="1" spans="1:54" ht="19.5" customHeight="1">
      <c r="A1" s="72" t="str">
        <f>IF('未契約分①　請求者控'!A1="","",'未契約分①　請求者控'!A1)</f>
        <v/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43"/>
      <c r="R1" s="43"/>
      <c r="S1" s="43"/>
      <c r="T1" s="43"/>
      <c r="U1" s="73" t="s">
        <v>135</v>
      </c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W1" s="164" t="str">
        <f>'未契約分①　請求者控'!AW1</f>
        <v>Y202507M</v>
      </c>
      <c r="AX1" s="164"/>
      <c r="AY1" s="164"/>
      <c r="AZ1" s="164"/>
      <c r="BA1" s="164"/>
      <c r="BB1" s="164"/>
    </row>
    <row r="2" spans="1:54" ht="21">
      <c r="A2" s="72" t="s">
        <v>104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43"/>
      <c r="R2" s="43"/>
      <c r="S2" s="43"/>
      <c r="T2" s="4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S2" s="83" t="str">
        <f>'未契約分①　請求者控'!AS2</f>
        <v>請　求　日</v>
      </c>
      <c r="AT2" s="83"/>
      <c r="AU2" s="83"/>
      <c r="AV2" s="83"/>
      <c r="AW2" s="164" t="str">
        <f>'未契約分①　請求者控'!AW2</f>
        <v/>
      </c>
      <c r="AX2" s="165"/>
      <c r="AY2" s="165"/>
      <c r="AZ2" s="165"/>
      <c r="BA2" s="165"/>
      <c r="BB2" s="165"/>
    </row>
    <row r="3" spans="1:54" ht="20.100000000000001" customHeight="1">
      <c r="B3" t="s">
        <v>116</v>
      </c>
      <c r="AN3" s="3"/>
      <c r="AO3" s="24" t="str">
        <f>'未契約分①　請求者控'!AO3</f>
        <v/>
      </c>
      <c r="AP3" s="3"/>
      <c r="AQ3" s="3"/>
      <c r="AR3" s="3"/>
      <c r="AS3" s="3"/>
      <c r="AT3" s="3"/>
      <c r="AU3" s="3"/>
      <c r="AV3" s="3"/>
    </row>
    <row r="4" spans="1:54" ht="24.95" customHeight="1">
      <c r="A4" s="62" t="s">
        <v>2</v>
      </c>
      <c r="B4" s="62"/>
      <c r="C4" s="62"/>
      <c r="D4" s="64" t="str">
        <f>'未契約分①　請求者控'!D4</f>
        <v/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6" t="s">
        <v>3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8"/>
      <c r="AL4" s="69" t="s">
        <v>4</v>
      </c>
      <c r="AM4" s="69"/>
      <c r="AN4" s="69"/>
      <c r="AO4" s="70" t="str">
        <f>'未契約分①　請求者控'!AO4</f>
        <v/>
      </c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</row>
    <row r="5" spans="1:54" ht="24.95" customHeight="1">
      <c r="A5" s="63"/>
      <c r="B5" s="63"/>
      <c r="C5" s="63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311" t="str">
        <f>'未契約分①　請求者控'!U5</f>
        <v/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312"/>
      <c r="AL5" s="83" t="s">
        <v>5</v>
      </c>
      <c r="AM5" s="83"/>
      <c r="AN5" s="83"/>
      <c r="AO5" s="123" t="str">
        <f>'未契約分①　請求者控'!AO5</f>
        <v/>
      </c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</row>
    <row r="6" spans="1:54" ht="20.100000000000001" customHeight="1">
      <c r="A6" s="140" t="s">
        <v>6</v>
      </c>
      <c r="B6" s="138"/>
      <c r="C6" s="139"/>
      <c r="D6" s="45" t="str">
        <f>'未契約分①　請求者控'!D6</f>
        <v/>
      </c>
      <c r="E6" s="50" t="str">
        <f>'未契約分①　請求者控'!E6</f>
        <v/>
      </c>
      <c r="F6" s="50" t="str">
        <f>'未契約分①　請求者控'!F6</f>
        <v/>
      </c>
      <c r="G6" s="50" t="str">
        <f>'未契約分①　請求者控'!G6</f>
        <v/>
      </c>
      <c r="H6" s="50" t="str">
        <f>'未契約分①　請求者控'!H6</f>
        <v/>
      </c>
      <c r="I6" s="37" t="str">
        <f>'未契約分①　請求者控'!I6</f>
        <v/>
      </c>
      <c r="J6" s="48" t="str">
        <f>'未契約分①　請求者控'!J6</f>
        <v>-</v>
      </c>
      <c r="K6" s="49" t="str">
        <f>'未契約分①　請求者控'!K6</f>
        <v/>
      </c>
      <c r="L6" s="47" t="str">
        <f>'未契約分①　請求者控'!L6</f>
        <v/>
      </c>
      <c r="M6" s="11" t="str">
        <f>'未契約分①　請求者控'!M6</f>
        <v/>
      </c>
      <c r="N6" s="140" t="s">
        <v>101</v>
      </c>
      <c r="O6" s="138"/>
      <c r="P6" s="139"/>
      <c r="Q6" s="138" t="str">
        <f>'未契約分①　請求者控'!Q6</f>
        <v/>
      </c>
      <c r="R6" s="138"/>
      <c r="S6" s="138"/>
      <c r="T6" s="139"/>
      <c r="U6" s="313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5"/>
      <c r="AL6" s="83" t="s">
        <v>8</v>
      </c>
      <c r="AM6" s="83"/>
      <c r="AN6" s="83"/>
      <c r="AO6" s="132" t="str">
        <f>'未契約分①　請求者控'!AO6</f>
        <v/>
      </c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45" t="s">
        <v>73</v>
      </c>
      <c r="BA6" s="145"/>
      <c r="BB6" s="145"/>
    </row>
    <row r="7" spans="1:54" ht="18.95" customHeight="1" thickBot="1">
      <c r="A7" s="66"/>
      <c r="B7" s="67"/>
      <c r="C7" s="67"/>
      <c r="D7" s="67"/>
      <c r="E7" s="67"/>
      <c r="F7" s="67"/>
      <c r="G7" s="67"/>
      <c r="H7" s="67"/>
      <c r="I7" s="67"/>
      <c r="J7" s="67"/>
      <c r="K7" s="141" t="s">
        <v>10</v>
      </c>
      <c r="L7" s="142"/>
      <c r="M7" s="142"/>
      <c r="N7" s="142"/>
      <c r="O7" s="142"/>
      <c r="P7" s="142"/>
      <c r="Q7" s="142"/>
      <c r="R7" s="142"/>
      <c r="S7" s="142"/>
      <c r="T7" s="143"/>
      <c r="U7" s="66" t="s">
        <v>11</v>
      </c>
      <c r="V7" s="67"/>
      <c r="W7" s="67"/>
      <c r="X7" s="67"/>
      <c r="Y7" s="67"/>
      <c r="Z7" s="67"/>
      <c r="AA7" s="67"/>
      <c r="AB7" s="67"/>
      <c r="AC7" s="68"/>
      <c r="AD7" s="66" t="s">
        <v>12</v>
      </c>
      <c r="AE7" s="67"/>
      <c r="AF7" s="67"/>
      <c r="AG7" s="67"/>
      <c r="AH7" s="67"/>
      <c r="AI7" s="67"/>
      <c r="AJ7" s="68"/>
      <c r="AL7" s="83"/>
      <c r="AM7" s="83"/>
      <c r="AN7" s="83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45"/>
      <c r="BA7" s="145"/>
      <c r="BB7" s="145"/>
    </row>
    <row r="8" spans="1:54" ht="18.95" customHeight="1" thickBot="1">
      <c r="A8" s="90" t="s">
        <v>14</v>
      </c>
      <c r="B8" s="91"/>
      <c r="C8" s="91"/>
      <c r="D8" s="91"/>
      <c r="E8" s="91"/>
      <c r="F8" s="91"/>
      <c r="G8" s="91"/>
      <c r="H8" s="91"/>
      <c r="I8" s="91"/>
      <c r="J8" s="91"/>
      <c r="K8" s="53"/>
      <c r="L8" s="34"/>
      <c r="M8" s="41"/>
      <c r="N8" s="57"/>
      <c r="O8" s="34"/>
      <c r="P8" s="41"/>
      <c r="Q8" s="57"/>
      <c r="R8" s="34"/>
      <c r="S8" s="41"/>
      <c r="T8" s="33"/>
      <c r="U8" s="31"/>
      <c r="V8" s="41"/>
      <c r="W8" s="57"/>
      <c r="X8" s="34"/>
      <c r="Y8" s="41"/>
      <c r="Z8" s="57"/>
      <c r="AA8" s="34"/>
      <c r="AB8" s="41"/>
      <c r="AC8" s="33"/>
      <c r="AD8" s="31"/>
      <c r="AE8" s="34"/>
      <c r="AF8" s="34"/>
      <c r="AG8" s="34"/>
      <c r="AH8" s="34"/>
      <c r="AI8" s="34"/>
      <c r="AJ8" s="33"/>
      <c r="AL8" s="83" t="s">
        <v>15</v>
      </c>
      <c r="AM8" s="83"/>
      <c r="AN8" s="83"/>
      <c r="AO8" s="6" t="s">
        <v>16</v>
      </c>
      <c r="AP8" s="15" t="str">
        <f>'未契約分①　請求者控'!AP8</f>
        <v/>
      </c>
      <c r="AQ8" s="6" t="str">
        <f>'未契約分①　請求者控'!AQ8</f>
        <v/>
      </c>
      <c r="AR8" s="7" t="str">
        <f>'未契約分①　請求者控'!AR8</f>
        <v/>
      </c>
      <c r="AS8" s="7" t="str">
        <f>'未契約分①　請求者控'!AS8</f>
        <v/>
      </c>
      <c r="AT8" s="15" t="str">
        <f>'未契約分①　請求者控'!AT8</f>
        <v/>
      </c>
      <c r="AU8" s="6" t="str">
        <f>'未契約分①　請求者控'!AU8</f>
        <v/>
      </c>
      <c r="AV8" s="7" t="str">
        <f>'未契約分①　請求者控'!AV8</f>
        <v/>
      </c>
      <c r="AW8" s="7" t="str">
        <f>'未契約分①　請求者控'!AW8</f>
        <v/>
      </c>
      <c r="AX8" s="15" t="str">
        <f>'未契約分①　請求者控'!AX8</f>
        <v/>
      </c>
      <c r="AY8" s="6" t="str">
        <f>'未契約分①　請求者控'!AY8</f>
        <v/>
      </c>
      <c r="AZ8" s="7" t="str">
        <f>'未契約分①　請求者控'!AZ8</f>
        <v/>
      </c>
      <c r="BA8" s="7" t="str">
        <f>'未契約分①　請求者控'!BA8</f>
        <v/>
      </c>
      <c r="BB8" s="8" t="str">
        <f>'未契約分①　請求者控'!BB8</f>
        <v/>
      </c>
    </row>
    <row r="9" spans="1:54" ht="18.95" customHeight="1">
      <c r="A9" s="81" t="s">
        <v>18</v>
      </c>
      <c r="B9" s="82"/>
      <c r="C9" s="82"/>
      <c r="D9" s="82"/>
      <c r="E9" s="82"/>
      <c r="F9" s="82"/>
      <c r="G9" s="82"/>
      <c r="H9" s="82"/>
      <c r="I9" s="82"/>
      <c r="J9" s="82"/>
      <c r="K9" s="59"/>
      <c r="L9" s="34"/>
      <c r="M9" s="41"/>
      <c r="N9" s="57"/>
      <c r="O9" s="34"/>
      <c r="P9" s="41"/>
      <c r="Q9" s="57"/>
      <c r="R9" s="34"/>
      <c r="S9" s="41"/>
      <c r="T9" s="33"/>
      <c r="U9" s="31"/>
      <c r="V9" s="41"/>
      <c r="W9" s="57"/>
      <c r="X9" s="34"/>
      <c r="Y9" s="41"/>
      <c r="Z9" s="57"/>
      <c r="AA9" s="34"/>
      <c r="AB9" s="41"/>
      <c r="AC9" s="33"/>
      <c r="AD9" s="31"/>
      <c r="AE9" s="34"/>
      <c r="AF9" s="34"/>
      <c r="AG9" s="34"/>
      <c r="AH9" s="34"/>
      <c r="AI9" s="34"/>
      <c r="AJ9" s="33"/>
      <c r="AL9" s="83" t="s">
        <v>19</v>
      </c>
      <c r="AM9" s="83"/>
      <c r="AN9" s="83"/>
      <c r="AO9" s="132" t="str">
        <f>'未契約分①　請求者控'!AO9</f>
        <v/>
      </c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</row>
    <row r="10" spans="1:54" ht="18.95" customHeight="1">
      <c r="A10" s="81" t="s">
        <v>111</v>
      </c>
      <c r="B10" s="82"/>
      <c r="C10" s="82"/>
      <c r="D10" s="82"/>
      <c r="E10" s="82"/>
      <c r="F10" s="82"/>
      <c r="G10" s="82"/>
      <c r="H10" s="82"/>
      <c r="I10" s="82"/>
      <c r="J10" s="82"/>
      <c r="K10" s="59"/>
      <c r="L10" s="34"/>
      <c r="M10" s="41"/>
      <c r="N10" s="57"/>
      <c r="O10" s="34"/>
      <c r="P10" s="41"/>
      <c r="Q10" s="57"/>
      <c r="R10" s="34"/>
      <c r="S10" s="41"/>
      <c r="T10" s="33"/>
      <c r="U10" s="31"/>
      <c r="V10" s="41"/>
      <c r="W10" s="57"/>
      <c r="X10" s="34"/>
      <c r="Y10" s="41"/>
      <c r="Z10" s="57"/>
      <c r="AA10" s="34"/>
      <c r="AB10" s="41"/>
      <c r="AC10" s="33"/>
      <c r="AD10" s="31"/>
      <c r="AE10" s="34"/>
      <c r="AF10" s="34"/>
      <c r="AG10" s="34"/>
      <c r="AH10" s="34"/>
      <c r="AI10" s="34"/>
      <c r="AJ10" s="33"/>
      <c r="AL10" s="83" t="s">
        <v>21</v>
      </c>
      <c r="AM10" s="83"/>
      <c r="AN10" s="83"/>
      <c r="AO10" s="132" t="str">
        <f>'未契約分①　請求者控'!AO10</f>
        <v/>
      </c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</row>
    <row r="11" spans="1:54" ht="18.95" customHeight="1">
      <c r="A11" s="81" t="s">
        <v>23</v>
      </c>
      <c r="B11" s="82"/>
      <c r="C11" s="82"/>
      <c r="D11" s="82"/>
      <c r="E11" s="82"/>
      <c r="F11" s="82"/>
      <c r="G11" s="82"/>
      <c r="H11" s="82"/>
      <c r="I11" s="82"/>
      <c r="J11" s="82"/>
      <c r="K11" s="59"/>
      <c r="L11" s="34"/>
      <c r="M11" s="41"/>
      <c r="N11" s="57"/>
      <c r="O11" s="34"/>
      <c r="P11" s="41"/>
      <c r="Q11" s="57"/>
      <c r="R11" s="34"/>
      <c r="S11" s="41"/>
      <c r="T11" s="33"/>
      <c r="U11" s="31"/>
      <c r="V11" s="41"/>
      <c r="W11" s="57"/>
      <c r="X11" s="34"/>
      <c r="Y11" s="41"/>
      <c r="Z11" s="57"/>
      <c r="AA11" s="34"/>
      <c r="AB11" s="41"/>
      <c r="AC11" s="33"/>
      <c r="AD11" s="31"/>
      <c r="AE11" s="34"/>
      <c r="AF11" s="34"/>
      <c r="AG11" s="34"/>
      <c r="AH11" s="34"/>
      <c r="AI11" s="34"/>
      <c r="AJ11" s="33"/>
      <c r="AL11" s="83" t="s">
        <v>74</v>
      </c>
      <c r="AM11" s="83"/>
      <c r="AN11" s="83"/>
      <c r="AO11" s="134" t="str">
        <f>'未契約分①　請求者控'!AO11</f>
        <v/>
      </c>
      <c r="AP11" s="134"/>
      <c r="AQ11" s="134"/>
      <c r="AR11" s="134"/>
      <c r="AS11" s="134"/>
      <c r="AT11" s="83" t="str">
        <f>'未契約分①　請求者控'!AS11</f>
        <v>銀行</v>
      </c>
      <c r="AU11" s="83"/>
      <c r="AV11" s="134" t="str">
        <f>'未契約分①　請求者控'!AV11</f>
        <v/>
      </c>
      <c r="AW11" s="134"/>
      <c r="AX11" s="134"/>
      <c r="AY11" s="134"/>
      <c r="AZ11" s="83" t="str">
        <f>'未契約分①　請求者控'!AZ11</f>
        <v>支店</v>
      </c>
      <c r="BA11" s="83"/>
    </row>
    <row r="12" spans="1:54" ht="18.95" customHeight="1">
      <c r="A12" s="81" t="s">
        <v>109</v>
      </c>
      <c r="B12" s="82"/>
      <c r="C12" s="82"/>
      <c r="D12" s="82"/>
      <c r="E12" s="82"/>
      <c r="F12" s="82"/>
      <c r="G12" s="82"/>
      <c r="H12" s="82"/>
      <c r="I12" s="82"/>
      <c r="J12" s="133"/>
      <c r="K12" s="60" t="str">
        <f>'未契約分①　請求者控'!K12</f>
        <v/>
      </c>
      <c r="L12" s="37" t="str">
        <f>'未契約分①　請求者控'!L12</f>
        <v/>
      </c>
      <c r="M12" s="10" t="str">
        <f>'未契約分①　請求者控'!M12</f>
        <v/>
      </c>
      <c r="N12" s="58" t="str">
        <f>'未契約分①　請求者控'!N12</f>
        <v/>
      </c>
      <c r="O12" s="37" t="str">
        <f>'未契約分①　請求者控'!O12</f>
        <v/>
      </c>
      <c r="P12" s="10" t="str">
        <f>'未契約分①　請求者控'!P12</f>
        <v/>
      </c>
      <c r="Q12" s="58" t="str">
        <f>'未契約分①　請求者控'!Q12</f>
        <v/>
      </c>
      <c r="R12" s="37" t="str">
        <f>'未契約分①　請求者控'!R12</f>
        <v/>
      </c>
      <c r="S12" s="10" t="str">
        <f>'未契約分①　請求者控'!S12</f>
        <v/>
      </c>
      <c r="T12" s="2" t="str">
        <f>'未契約分①　請求者控'!T12</f>
        <v/>
      </c>
      <c r="U12" s="1" t="str">
        <f>'未契約分①　請求者控'!U12</f>
        <v/>
      </c>
      <c r="V12" s="10" t="str">
        <f>'未契約分①　請求者控'!V12</f>
        <v/>
      </c>
      <c r="W12" s="58" t="str">
        <f>'未契約分①　請求者控'!W12</f>
        <v/>
      </c>
      <c r="X12" s="37" t="str">
        <f>'未契約分①　請求者控'!X12</f>
        <v/>
      </c>
      <c r="Y12" s="10" t="str">
        <f>'未契約分①　請求者控'!Y12</f>
        <v/>
      </c>
      <c r="Z12" s="58" t="str">
        <f>'未契約分①　請求者控'!Z12</f>
        <v/>
      </c>
      <c r="AA12" s="37" t="str">
        <f>'未契約分①　請求者控'!AA12</f>
        <v/>
      </c>
      <c r="AB12" s="10" t="str">
        <f>'未契約分①　請求者控'!AB12</f>
        <v/>
      </c>
      <c r="AC12" s="2" t="str">
        <f>'未契約分①　請求者控'!AC12</f>
        <v/>
      </c>
      <c r="AD12" s="116" t="str">
        <f>IF(BL11="","",BL11)</f>
        <v/>
      </c>
      <c r="AE12" s="117"/>
      <c r="AF12" s="117"/>
      <c r="AG12" s="117"/>
      <c r="AH12" s="117"/>
      <c r="AI12" s="117"/>
      <c r="AJ12" s="118"/>
      <c r="AL12" s="83"/>
      <c r="AM12" s="83"/>
      <c r="AN12" s="83"/>
      <c r="AO12" s="3"/>
      <c r="AP12" s="83" t="s">
        <v>28</v>
      </c>
      <c r="AQ12" s="83"/>
      <c r="AS12" s="83" t="s">
        <v>29</v>
      </c>
      <c r="AT12" s="83"/>
      <c r="AU12" s="51" t="s">
        <v>30</v>
      </c>
      <c r="AV12" s="9" t="str">
        <f>'未契約分①　請求者控'!AV12</f>
        <v/>
      </c>
      <c r="AW12" s="10" t="str">
        <f>'未契約分①　請求者控'!AW12</f>
        <v/>
      </c>
      <c r="AX12" s="10" t="str">
        <f>'未契約分①　請求者控'!AX12</f>
        <v/>
      </c>
      <c r="AY12" s="10" t="str">
        <f>'未契約分①　請求者控'!AY12</f>
        <v/>
      </c>
      <c r="AZ12" s="10" t="str">
        <f>'未契約分①　請求者控'!AZ12</f>
        <v/>
      </c>
      <c r="BA12" s="10" t="str">
        <f>'未契約分①　請求者控'!BA12</f>
        <v/>
      </c>
      <c r="BB12" s="11" t="str">
        <f>'未契約分①　請求者控'!BB12</f>
        <v/>
      </c>
    </row>
    <row r="13" spans="1:54" ht="18.95" customHeight="1">
      <c r="A13" s="81" t="s">
        <v>32</v>
      </c>
      <c r="B13" s="82"/>
      <c r="C13" s="82"/>
      <c r="D13" s="82"/>
      <c r="E13" s="82"/>
      <c r="F13" s="82"/>
      <c r="G13" s="82"/>
      <c r="H13" s="82"/>
      <c r="I13" s="82"/>
      <c r="J13" s="82"/>
      <c r="K13" s="60" t="str">
        <f>'未契約分①　請求者控'!K13</f>
        <v/>
      </c>
      <c r="L13" s="37" t="str">
        <f>'未契約分①　請求者控'!L13</f>
        <v/>
      </c>
      <c r="M13" s="10" t="str">
        <f>'未契約分①　請求者控'!M13</f>
        <v/>
      </c>
      <c r="N13" s="58" t="str">
        <f>'未契約分①　請求者控'!N13</f>
        <v/>
      </c>
      <c r="O13" s="37" t="str">
        <f>'未契約分①　請求者控'!O13</f>
        <v/>
      </c>
      <c r="P13" s="10" t="str">
        <f>'未契約分①　請求者控'!P13</f>
        <v/>
      </c>
      <c r="Q13" s="58" t="str">
        <f>'未契約分①　請求者控'!Q13</f>
        <v/>
      </c>
      <c r="R13" s="37" t="str">
        <f>'未契約分①　請求者控'!R13</f>
        <v/>
      </c>
      <c r="S13" s="10" t="str">
        <f>'未契約分①　請求者控'!S13</f>
        <v/>
      </c>
      <c r="T13" s="2" t="str">
        <f>'未契約分①　請求者控'!T13</f>
        <v/>
      </c>
      <c r="U13" s="1" t="str">
        <f>'未契約分①　請求者控'!U13</f>
        <v/>
      </c>
      <c r="V13" s="10" t="str">
        <f>'未契約分①　請求者控'!V13</f>
        <v/>
      </c>
      <c r="W13" s="58" t="str">
        <f>'未契約分①　請求者控'!W13</f>
        <v/>
      </c>
      <c r="X13" s="37" t="str">
        <f>'未契約分①　請求者控'!X13</f>
        <v/>
      </c>
      <c r="Y13" s="10" t="str">
        <f>'未契約分①　請求者控'!Y13</f>
        <v/>
      </c>
      <c r="Z13" s="58" t="str">
        <f>'未契約分①　請求者控'!Z13</f>
        <v/>
      </c>
      <c r="AA13" s="37" t="str">
        <f>'未契約分①　請求者控'!AA13</f>
        <v/>
      </c>
      <c r="AB13" s="10" t="str">
        <f>'未契約分①　請求者控'!AB13</f>
        <v/>
      </c>
      <c r="AC13" s="2" t="str">
        <f>'未契約分①　請求者控'!AC13</f>
        <v/>
      </c>
      <c r="AD13" s="116" t="str">
        <f>'未契約分①　請求者控'!AD13</f>
        <v/>
      </c>
      <c r="AE13" s="117"/>
      <c r="AF13" s="117"/>
      <c r="AG13" s="117"/>
      <c r="AH13" s="117"/>
      <c r="AI13" s="117"/>
      <c r="AJ13" s="118"/>
      <c r="AL13" s="83" t="s">
        <v>33</v>
      </c>
      <c r="AM13" s="83"/>
      <c r="AN13" s="83"/>
      <c r="AO13" s="123" t="str">
        <f>'未契約分①　請求者控'!AO13</f>
        <v/>
      </c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</row>
    <row r="14" spans="1:54" ht="18.95" customHeight="1" thickBot="1">
      <c r="A14" s="81" t="s">
        <v>35</v>
      </c>
      <c r="B14" s="82"/>
      <c r="C14" s="82"/>
      <c r="D14" s="82"/>
      <c r="E14" s="82"/>
      <c r="F14" s="82"/>
      <c r="G14" s="82"/>
      <c r="H14" s="82"/>
      <c r="I14" s="82"/>
      <c r="J14" s="82"/>
      <c r="K14" s="60" t="str">
        <f>'未契約分①　請求者控'!K14</f>
        <v/>
      </c>
      <c r="L14" s="37" t="str">
        <f>'未契約分①　請求者控'!L14</f>
        <v/>
      </c>
      <c r="M14" s="10" t="str">
        <f>'未契約分①　請求者控'!M14</f>
        <v/>
      </c>
      <c r="N14" s="58" t="str">
        <f>'未契約分①　請求者控'!N14</f>
        <v/>
      </c>
      <c r="O14" s="37" t="str">
        <f>'未契約分①　請求者控'!O14</f>
        <v/>
      </c>
      <c r="P14" s="10" t="str">
        <f>'未契約分①　請求者控'!P14</f>
        <v/>
      </c>
      <c r="Q14" s="58" t="str">
        <f>'未契約分①　請求者控'!Q14</f>
        <v/>
      </c>
      <c r="R14" s="37" t="str">
        <f>'未契約分①　請求者控'!R14</f>
        <v/>
      </c>
      <c r="S14" s="10" t="str">
        <f>'未契約分①　請求者控'!S14</f>
        <v/>
      </c>
      <c r="T14" s="2" t="str">
        <f>'未契約分①　請求者控'!T14</f>
        <v/>
      </c>
      <c r="U14" s="1" t="str">
        <f>'未契約分①　請求者控'!U14</f>
        <v/>
      </c>
      <c r="V14" s="10" t="str">
        <f>'未契約分①　請求者控'!V14</f>
        <v/>
      </c>
      <c r="W14" s="58" t="str">
        <f>'未契約分①　請求者控'!W14</f>
        <v/>
      </c>
      <c r="X14" s="37" t="str">
        <f>'未契約分①　請求者控'!X14</f>
        <v/>
      </c>
      <c r="Y14" s="10" t="str">
        <f>'未契約分①　請求者控'!Y14</f>
        <v/>
      </c>
      <c r="Z14" s="58" t="str">
        <f>'未契約分①　請求者控'!Z14</f>
        <v/>
      </c>
      <c r="AA14" s="37" t="str">
        <f>'未契約分①　請求者控'!AA14</f>
        <v/>
      </c>
      <c r="AB14" s="10" t="str">
        <f>'未契約分①　請求者控'!AB14</f>
        <v/>
      </c>
      <c r="AC14" s="2" t="str">
        <f>'未契約分①　請求者控'!AC14</f>
        <v/>
      </c>
      <c r="AD14" s="116" t="str">
        <f>'未契約分①　請求者控'!AD14</f>
        <v/>
      </c>
      <c r="AE14" s="117"/>
      <c r="AF14" s="117"/>
      <c r="AG14" s="117"/>
      <c r="AH14" s="117"/>
      <c r="AI14" s="117"/>
      <c r="AJ14" s="118"/>
      <c r="AL14" s="119" t="s">
        <v>36</v>
      </c>
      <c r="AM14" s="119"/>
      <c r="AN14" s="119"/>
      <c r="AO14" s="120" t="str">
        <f>'未契約分①　請求者控'!AO14</f>
        <v/>
      </c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</row>
    <row r="15" spans="1:54" ht="5.45" customHeight="1" thickBot="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20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</row>
    <row r="16" spans="1:54" ht="23.1" customHeight="1" thickBot="1">
      <c r="A16" s="127" t="s">
        <v>38</v>
      </c>
      <c r="B16" s="128"/>
      <c r="C16" s="128"/>
      <c r="D16" s="128"/>
      <c r="E16" s="128"/>
      <c r="F16" s="128"/>
      <c r="G16" s="128"/>
      <c r="H16" s="128"/>
      <c r="I16" s="128"/>
      <c r="J16" s="129"/>
      <c r="K16" s="61" t="str">
        <f>'未契約分①　請求者控'!K16</f>
        <v/>
      </c>
      <c r="L16" s="38" t="str">
        <f>'未契約分①　請求者控'!L16</f>
        <v/>
      </c>
      <c r="M16" s="42" t="str">
        <f>'未契約分①　請求者控'!M16</f>
        <v/>
      </c>
      <c r="N16" s="56" t="str">
        <f>'未契約分①　請求者控'!N16</f>
        <v/>
      </c>
      <c r="O16" s="38" t="str">
        <f>'未契約分①　請求者控'!O16</f>
        <v/>
      </c>
      <c r="P16" s="42" t="str">
        <f>'未契約分①　請求者控'!P16</f>
        <v/>
      </c>
      <c r="Q16" s="56" t="str">
        <f>'未契約分①　請求者控'!Q16</f>
        <v/>
      </c>
      <c r="R16" s="38" t="str">
        <f>'未契約分①　請求者控'!R16</f>
        <v/>
      </c>
      <c r="S16" s="42" t="str">
        <f>'未契約分①　請求者控'!S16</f>
        <v/>
      </c>
      <c r="T16" s="35" t="str">
        <f>'未契約分①　請求者控'!T16</f>
        <v/>
      </c>
      <c r="U16" s="14"/>
      <c r="AE16" s="296" t="s">
        <v>75</v>
      </c>
      <c r="AF16" s="297"/>
      <c r="AG16" s="297"/>
      <c r="AH16" s="297"/>
      <c r="AI16" s="297"/>
      <c r="AJ16" s="297"/>
      <c r="AK16" s="298"/>
      <c r="AL16" s="18"/>
      <c r="AM16" s="19"/>
      <c r="AN16" s="19"/>
      <c r="AO16" s="19"/>
      <c r="AP16" s="19"/>
      <c r="AQ16" s="27"/>
      <c r="AR16" s="293" t="s">
        <v>76</v>
      </c>
      <c r="AS16" s="294"/>
      <c r="AT16" s="294"/>
      <c r="AU16" s="295"/>
      <c r="AV16" s="282" t="s">
        <v>77</v>
      </c>
      <c r="AW16" s="282"/>
      <c r="AX16" s="282"/>
      <c r="AY16" s="282"/>
      <c r="AZ16" s="282"/>
      <c r="BA16" s="282"/>
      <c r="BB16" s="283"/>
    </row>
    <row r="17" spans="1:54" ht="5.45" customHeight="1" thickBot="1"/>
    <row r="18" spans="1:54" ht="15" customHeight="1">
      <c r="A18" s="66" t="s">
        <v>78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8"/>
      <c r="U18" s="166" t="s">
        <v>79</v>
      </c>
      <c r="V18" s="167"/>
      <c r="W18" s="167"/>
      <c r="X18" s="167"/>
      <c r="Y18" s="167"/>
      <c r="Z18" s="167"/>
      <c r="AA18" s="167"/>
      <c r="AB18" s="167"/>
      <c r="AC18" s="168"/>
      <c r="AE18" s="284" t="s">
        <v>80</v>
      </c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6"/>
      <c r="AS18" s="318"/>
      <c r="AT18" s="299"/>
      <c r="AU18" s="302"/>
      <c r="AV18" s="308"/>
      <c r="AW18" s="299"/>
      <c r="AX18" s="302"/>
      <c r="AY18" s="308"/>
      <c r="AZ18" s="299"/>
      <c r="BA18" s="302"/>
      <c r="BB18" s="305"/>
    </row>
    <row r="19" spans="1:54" ht="11.1" customHeight="1">
      <c r="A19" s="185" t="s">
        <v>14</v>
      </c>
      <c r="B19" s="186"/>
      <c r="C19" s="186"/>
      <c r="D19" s="186"/>
      <c r="E19" s="186"/>
      <c r="F19" s="186"/>
      <c r="G19" s="186"/>
      <c r="H19" s="186"/>
      <c r="I19" s="186"/>
      <c r="J19" s="187"/>
      <c r="K19" s="225"/>
      <c r="L19" s="227"/>
      <c r="M19" s="229"/>
      <c r="N19" s="231"/>
      <c r="O19" s="227"/>
      <c r="P19" s="229"/>
      <c r="Q19" s="231"/>
      <c r="R19" s="227"/>
      <c r="S19" s="229"/>
      <c r="T19" s="247"/>
      <c r="U19" s="248"/>
      <c r="V19" s="229"/>
      <c r="W19" s="231"/>
      <c r="X19" s="227"/>
      <c r="Y19" s="229"/>
      <c r="Z19" s="231"/>
      <c r="AA19" s="227"/>
      <c r="AB19" s="229"/>
      <c r="AC19" s="247"/>
      <c r="AE19" s="287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9"/>
      <c r="AS19" s="319"/>
      <c r="AT19" s="300"/>
      <c r="AU19" s="303"/>
      <c r="AV19" s="309"/>
      <c r="AW19" s="300"/>
      <c r="AX19" s="303"/>
      <c r="AY19" s="309"/>
      <c r="AZ19" s="300"/>
      <c r="BA19" s="303"/>
      <c r="BB19" s="306"/>
    </row>
    <row r="20" spans="1:54" ht="11.1" customHeight="1" thickBot="1">
      <c r="A20" s="188"/>
      <c r="B20" s="189"/>
      <c r="C20" s="189"/>
      <c r="D20" s="189"/>
      <c r="E20" s="189"/>
      <c r="F20" s="189"/>
      <c r="G20" s="189"/>
      <c r="H20" s="189"/>
      <c r="I20" s="189"/>
      <c r="J20" s="190"/>
      <c r="K20" s="226"/>
      <c r="L20" s="228"/>
      <c r="M20" s="230"/>
      <c r="N20" s="232"/>
      <c r="O20" s="228"/>
      <c r="P20" s="230"/>
      <c r="Q20" s="232"/>
      <c r="R20" s="228"/>
      <c r="S20" s="230"/>
      <c r="T20" s="246"/>
      <c r="U20" s="249"/>
      <c r="V20" s="230"/>
      <c r="W20" s="232"/>
      <c r="X20" s="228"/>
      <c r="Y20" s="230"/>
      <c r="Z20" s="232"/>
      <c r="AA20" s="228"/>
      <c r="AB20" s="230"/>
      <c r="AC20" s="246"/>
      <c r="AE20" s="290"/>
      <c r="AF20" s="291"/>
      <c r="AG20" s="291"/>
      <c r="AH20" s="291"/>
      <c r="AI20" s="291"/>
      <c r="AJ20" s="291"/>
      <c r="AK20" s="291"/>
      <c r="AL20" s="291"/>
      <c r="AM20" s="291"/>
      <c r="AN20" s="291"/>
      <c r="AO20" s="291"/>
      <c r="AP20" s="291"/>
      <c r="AQ20" s="291"/>
      <c r="AR20" s="292"/>
      <c r="AS20" s="320"/>
      <c r="AT20" s="301"/>
      <c r="AU20" s="304"/>
      <c r="AV20" s="310"/>
      <c r="AW20" s="301"/>
      <c r="AX20" s="304"/>
      <c r="AY20" s="310"/>
      <c r="AZ20" s="301"/>
      <c r="BA20" s="304"/>
      <c r="BB20" s="307"/>
    </row>
    <row r="21" spans="1:54" ht="11.1" customHeight="1">
      <c r="A21" s="269" t="s">
        <v>81</v>
      </c>
      <c r="B21" s="270"/>
      <c r="C21" s="270"/>
      <c r="D21" s="270"/>
      <c r="E21" s="270"/>
      <c r="F21" s="270"/>
      <c r="G21" s="270"/>
      <c r="H21" s="270"/>
      <c r="I21" s="270"/>
      <c r="J21" s="271"/>
      <c r="K21" s="225"/>
      <c r="L21" s="227"/>
      <c r="M21" s="229"/>
      <c r="N21" s="231"/>
      <c r="O21" s="227"/>
      <c r="P21" s="229"/>
      <c r="Q21" s="231"/>
      <c r="R21" s="227"/>
      <c r="S21" s="229"/>
      <c r="T21" s="247"/>
      <c r="U21" s="248"/>
      <c r="V21" s="229"/>
      <c r="W21" s="231"/>
      <c r="X21" s="227"/>
      <c r="Y21" s="229"/>
      <c r="Z21" s="231"/>
      <c r="AA21" s="227"/>
      <c r="AB21" s="229"/>
      <c r="AC21" s="247"/>
      <c r="AE21" s="275" t="s">
        <v>82</v>
      </c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3"/>
    </row>
    <row r="22" spans="1:54" ht="11.1" customHeight="1">
      <c r="A22" s="272"/>
      <c r="B22" s="273"/>
      <c r="C22" s="273"/>
      <c r="D22" s="273"/>
      <c r="E22" s="273"/>
      <c r="F22" s="273"/>
      <c r="G22" s="273"/>
      <c r="H22" s="273"/>
      <c r="I22" s="273"/>
      <c r="J22" s="274"/>
      <c r="K22" s="226"/>
      <c r="L22" s="228"/>
      <c r="M22" s="230"/>
      <c r="N22" s="232"/>
      <c r="O22" s="228"/>
      <c r="P22" s="230"/>
      <c r="Q22" s="232"/>
      <c r="R22" s="228"/>
      <c r="S22" s="230"/>
      <c r="T22" s="246"/>
      <c r="U22" s="249"/>
      <c r="V22" s="230"/>
      <c r="W22" s="232"/>
      <c r="X22" s="228"/>
      <c r="Y22" s="230"/>
      <c r="Z22" s="232"/>
      <c r="AA22" s="228"/>
      <c r="AB22" s="230"/>
      <c r="AC22" s="246"/>
      <c r="AE22" s="183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84"/>
    </row>
    <row r="23" spans="1:54" ht="11.1" customHeight="1">
      <c r="A23" s="185" t="s">
        <v>83</v>
      </c>
      <c r="B23" s="186"/>
      <c r="C23" s="186"/>
      <c r="D23" s="186"/>
      <c r="E23" s="186"/>
      <c r="F23" s="186"/>
      <c r="G23" s="186"/>
      <c r="H23" s="186"/>
      <c r="I23" s="186"/>
      <c r="J23" s="187"/>
      <c r="K23" s="225"/>
      <c r="L23" s="227"/>
      <c r="M23" s="229"/>
      <c r="N23" s="231"/>
      <c r="O23" s="227"/>
      <c r="P23" s="229"/>
      <c r="Q23" s="231"/>
      <c r="R23" s="227"/>
      <c r="S23" s="229"/>
      <c r="T23" s="247"/>
      <c r="U23" s="248"/>
      <c r="V23" s="229"/>
      <c r="W23" s="231"/>
      <c r="X23" s="227"/>
      <c r="Y23" s="229"/>
      <c r="Z23" s="231"/>
      <c r="AA23" s="227"/>
      <c r="AB23" s="229"/>
      <c r="AC23" s="247"/>
      <c r="AE23" s="276" t="s">
        <v>84</v>
      </c>
      <c r="AF23" s="277"/>
      <c r="AG23" s="278"/>
      <c r="AH23" s="178" t="s">
        <v>85</v>
      </c>
      <c r="AI23" s="179"/>
      <c r="AJ23" s="179"/>
      <c r="AK23" s="179"/>
      <c r="AL23" s="179"/>
      <c r="AM23" s="179"/>
      <c r="AN23" s="179"/>
      <c r="AO23" s="179"/>
      <c r="AP23" s="178" t="s">
        <v>86</v>
      </c>
      <c r="AQ23" s="179"/>
      <c r="AR23" s="179"/>
      <c r="AS23" s="180"/>
      <c r="AT23" s="178" t="s">
        <v>87</v>
      </c>
      <c r="AU23" s="179"/>
      <c r="AV23" s="179"/>
      <c r="AW23" s="179"/>
      <c r="AX23" s="179"/>
      <c r="AY23" s="179"/>
      <c r="AZ23" s="179"/>
      <c r="BA23" s="179"/>
      <c r="BB23" s="180"/>
    </row>
    <row r="24" spans="1:54" ht="11.1" customHeight="1">
      <c r="A24" s="233"/>
      <c r="B24" s="234"/>
      <c r="C24" s="234"/>
      <c r="D24" s="234"/>
      <c r="E24" s="234"/>
      <c r="F24" s="234"/>
      <c r="G24" s="234"/>
      <c r="H24" s="234"/>
      <c r="I24" s="234"/>
      <c r="J24" s="235"/>
      <c r="K24" s="226"/>
      <c r="L24" s="228"/>
      <c r="M24" s="230"/>
      <c r="N24" s="232"/>
      <c r="O24" s="228"/>
      <c r="P24" s="230"/>
      <c r="Q24" s="232"/>
      <c r="R24" s="228"/>
      <c r="S24" s="230"/>
      <c r="T24" s="246"/>
      <c r="U24" s="249"/>
      <c r="V24" s="230"/>
      <c r="W24" s="232"/>
      <c r="X24" s="228"/>
      <c r="Y24" s="230"/>
      <c r="Z24" s="232"/>
      <c r="AA24" s="228"/>
      <c r="AB24" s="230"/>
      <c r="AC24" s="246"/>
      <c r="AE24" s="279"/>
      <c r="AF24" s="280"/>
      <c r="AG24" s="281"/>
      <c r="AH24" s="181"/>
      <c r="AI24" s="83"/>
      <c r="AJ24" s="83"/>
      <c r="AK24" s="83"/>
      <c r="AL24" s="83"/>
      <c r="AM24" s="83"/>
      <c r="AN24" s="83"/>
      <c r="AO24" s="83"/>
      <c r="AP24" s="183"/>
      <c r="AQ24" s="135"/>
      <c r="AR24" s="135"/>
      <c r="AS24" s="184"/>
      <c r="AT24" s="183"/>
      <c r="AU24" s="135"/>
      <c r="AV24" s="135"/>
      <c r="AW24" s="135"/>
      <c r="AX24" s="135"/>
      <c r="AY24" s="135"/>
      <c r="AZ24" s="135"/>
      <c r="BA24" s="135"/>
      <c r="BB24" s="184"/>
    </row>
    <row r="25" spans="1:54" ht="11.1" customHeight="1">
      <c r="A25" s="185" t="s">
        <v>27</v>
      </c>
      <c r="B25" s="186"/>
      <c r="C25" s="186"/>
      <c r="D25" s="186"/>
      <c r="E25" s="186"/>
      <c r="F25" s="186"/>
      <c r="G25" s="186"/>
      <c r="H25" s="186"/>
      <c r="I25" s="186"/>
      <c r="J25" s="187"/>
      <c r="K25" s="259"/>
      <c r="L25" s="261"/>
      <c r="M25" s="263"/>
      <c r="N25" s="265"/>
      <c r="O25" s="261"/>
      <c r="P25" s="263"/>
      <c r="Q25" s="265"/>
      <c r="R25" s="261"/>
      <c r="S25" s="263"/>
      <c r="T25" s="267"/>
      <c r="U25" s="321"/>
      <c r="V25" s="263"/>
      <c r="W25" s="265"/>
      <c r="X25" s="261"/>
      <c r="Y25" s="263"/>
      <c r="Z25" s="265"/>
      <c r="AA25" s="261"/>
      <c r="AB25" s="263"/>
      <c r="AC25" s="267"/>
      <c r="AE25" s="178"/>
      <c r="AF25" s="179"/>
      <c r="AG25" s="180"/>
      <c r="AH25" s="178"/>
      <c r="AI25" s="179"/>
      <c r="AJ25" s="179"/>
      <c r="AK25" s="179"/>
      <c r="AL25" s="179"/>
      <c r="AM25" s="179"/>
      <c r="AN25" s="179"/>
      <c r="AO25" s="180"/>
      <c r="AP25" s="237" t="s">
        <v>88</v>
      </c>
      <c r="AQ25" s="238"/>
      <c r="AR25" s="238" t="s">
        <v>89</v>
      </c>
      <c r="AS25" s="239"/>
      <c r="AT25" s="321"/>
      <c r="AU25" s="263"/>
      <c r="AV25" s="265"/>
      <c r="AW25" s="261"/>
      <c r="AX25" s="263"/>
      <c r="AY25" s="265"/>
      <c r="AZ25" s="261"/>
      <c r="BA25" s="263"/>
      <c r="BB25" s="267"/>
    </row>
    <row r="26" spans="1:54" ht="11.1" customHeight="1">
      <c r="A26" s="188"/>
      <c r="B26" s="189"/>
      <c r="C26" s="189"/>
      <c r="D26" s="189"/>
      <c r="E26" s="189"/>
      <c r="F26" s="189"/>
      <c r="G26" s="189"/>
      <c r="H26" s="189"/>
      <c r="I26" s="189"/>
      <c r="J26" s="190"/>
      <c r="K26" s="260"/>
      <c r="L26" s="262"/>
      <c r="M26" s="264"/>
      <c r="N26" s="266"/>
      <c r="O26" s="262"/>
      <c r="P26" s="264"/>
      <c r="Q26" s="266"/>
      <c r="R26" s="262"/>
      <c r="S26" s="264"/>
      <c r="T26" s="268"/>
      <c r="U26" s="322"/>
      <c r="V26" s="264"/>
      <c r="W26" s="266"/>
      <c r="X26" s="262"/>
      <c r="Y26" s="264"/>
      <c r="Z26" s="266"/>
      <c r="AA26" s="262"/>
      <c r="AB26" s="264"/>
      <c r="AC26" s="268"/>
      <c r="AE26" s="183"/>
      <c r="AF26" s="135"/>
      <c r="AG26" s="184"/>
      <c r="AH26" s="183"/>
      <c r="AI26" s="135"/>
      <c r="AJ26" s="135"/>
      <c r="AK26" s="135"/>
      <c r="AL26" s="135"/>
      <c r="AM26" s="135"/>
      <c r="AN26" s="135"/>
      <c r="AO26" s="184"/>
      <c r="AP26" s="240" t="s">
        <v>90</v>
      </c>
      <c r="AQ26" s="241"/>
      <c r="AR26" s="241" t="s">
        <v>91</v>
      </c>
      <c r="AS26" s="242"/>
      <c r="AT26" s="322"/>
      <c r="AU26" s="264"/>
      <c r="AV26" s="266"/>
      <c r="AW26" s="262"/>
      <c r="AX26" s="264"/>
      <c r="AY26" s="266"/>
      <c r="AZ26" s="262"/>
      <c r="BA26" s="264"/>
      <c r="BB26" s="268"/>
    </row>
    <row r="27" spans="1:54" ht="11.1" customHeight="1">
      <c r="A27" s="185" t="s">
        <v>92</v>
      </c>
      <c r="B27" s="186"/>
      <c r="C27" s="186"/>
      <c r="D27" s="186"/>
      <c r="E27" s="186"/>
      <c r="F27" s="186"/>
      <c r="G27" s="186"/>
      <c r="H27" s="186"/>
      <c r="I27" s="186"/>
      <c r="J27" s="187"/>
      <c r="K27" s="259"/>
      <c r="L27" s="261"/>
      <c r="M27" s="263"/>
      <c r="N27" s="265"/>
      <c r="O27" s="261"/>
      <c r="P27" s="263"/>
      <c r="Q27" s="265"/>
      <c r="R27" s="261"/>
      <c r="S27" s="263"/>
      <c r="T27" s="267"/>
      <c r="U27" s="321"/>
      <c r="V27" s="263"/>
      <c r="W27" s="265"/>
      <c r="X27" s="261"/>
      <c r="Y27" s="263"/>
      <c r="Z27" s="265"/>
      <c r="AA27" s="261"/>
      <c r="AB27" s="263"/>
      <c r="AC27" s="267"/>
      <c r="AE27" s="178"/>
      <c r="AF27" s="179"/>
      <c r="AG27" s="180"/>
      <c r="AH27" s="178"/>
      <c r="AI27" s="179"/>
      <c r="AJ27" s="179"/>
      <c r="AK27" s="179"/>
      <c r="AL27" s="179"/>
      <c r="AM27" s="179"/>
      <c r="AN27" s="179"/>
      <c r="AO27" s="180"/>
      <c r="AP27" s="237" t="s">
        <v>88</v>
      </c>
      <c r="AQ27" s="238"/>
      <c r="AR27" s="238" t="s">
        <v>89</v>
      </c>
      <c r="AS27" s="239"/>
      <c r="AT27" s="321"/>
      <c r="AU27" s="263"/>
      <c r="AV27" s="265"/>
      <c r="AW27" s="261"/>
      <c r="AX27" s="263"/>
      <c r="AY27" s="265"/>
      <c r="AZ27" s="261"/>
      <c r="BA27" s="263"/>
      <c r="BB27" s="267"/>
    </row>
    <row r="28" spans="1:54" ht="11.1" customHeight="1">
      <c r="A28" s="233"/>
      <c r="B28" s="234"/>
      <c r="C28" s="234"/>
      <c r="D28" s="234"/>
      <c r="E28" s="234"/>
      <c r="F28" s="234"/>
      <c r="G28" s="234"/>
      <c r="H28" s="234"/>
      <c r="I28" s="234"/>
      <c r="J28" s="235"/>
      <c r="K28" s="260"/>
      <c r="L28" s="262"/>
      <c r="M28" s="264"/>
      <c r="N28" s="266"/>
      <c r="O28" s="262"/>
      <c r="P28" s="264"/>
      <c r="Q28" s="266"/>
      <c r="R28" s="262"/>
      <c r="S28" s="264"/>
      <c r="T28" s="268"/>
      <c r="U28" s="322"/>
      <c r="V28" s="264"/>
      <c r="W28" s="266"/>
      <c r="X28" s="262"/>
      <c r="Y28" s="264"/>
      <c r="Z28" s="266"/>
      <c r="AA28" s="262"/>
      <c r="AB28" s="264"/>
      <c r="AC28" s="268"/>
      <c r="AE28" s="183"/>
      <c r="AF28" s="135"/>
      <c r="AG28" s="184"/>
      <c r="AH28" s="183"/>
      <c r="AI28" s="135"/>
      <c r="AJ28" s="135"/>
      <c r="AK28" s="135"/>
      <c r="AL28" s="135"/>
      <c r="AM28" s="135"/>
      <c r="AN28" s="135"/>
      <c r="AO28" s="184"/>
      <c r="AP28" s="240" t="s">
        <v>90</v>
      </c>
      <c r="AQ28" s="241"/>
      <c r="AR28" s="241" t="s">
        <v>91</v>
      </c>
      <c r="AS28" s="242"/>
      <c r="AT28" s="322"/>
      <c r="AU28" s="264"/>
      <c r="AV28" s="266"/>
      <c r="AW28" s="262"/>
      <c r="AX28" s="264"/>
      <c r="AY28" s="266"/>
      <c r="AZ28" s="262"/>
      <c r="BA28" s="264"/>
      <c r="BB28" s="268"/>
    </row>
    <row r="29" spans="1:54" ht="11.1" customHeight="1">
      <c r="A29" s="185" t="s">
        <v>93</v>
      </c>
      <c r="B29" s="186"/>
      <c r="C29" s="186"/>
      <c r="D29" s="186"/>
      <c r="E29" s="186"/>
      <c r="F29" s="186"/>
      <c r="G29" s="186"/>
      <c r="H29" s="186"/>
      <c r="I29" s="186"/>
      <c r="J29" s="187"/>
      <c r="K29" s="259"/>
      <c r="L29" s="261"/>
      <c r="M29" s="263"/>
      <c r="N29" s="265"/>
      <c r="O29" s="261"/>
      <c r="P29" s="263"/>
      <c r="Q29" s="265"/>
      <c r="R29" s="261"/>
      <c r="S29" s="263"/>
      <c r="T29" s="267"/>
      <c r="U29" s="321"/>
      <c r="V29" s="263"/>
      <c r="W29" s="265"/>
      <c r="X29" s="261"/>
      <c r="Y29" s="263"/>
      <c r="Z29" s="265"/>
      <c r="AA29" s="261"/>
      <c r="AB29" s="263"/>
      <c r="AC29" s="267"/>
      <c r="AE29" s="178"/>
      <c r="AF29" s="179"/>
      <c r="AG29" s="180"/>
      <c r="AH29" s="178"/>
      <c r="AI29" s="179"/>
      <c r="AJ29" s="179"/>
      <c r="AK29" s="179"/>
      <c r="AL29" s="179"/>
      <c r="AM29" s="179"/>
      <c r="AN29" s="179"/>
      <c r="AO29" s="180"/>
      <c r="AP29" s="237" t="s">
        <v>88</v>
      </c>
      <c r="AQ29" s="238"/>
      <c r="AR29" s="238" t="s">
        <v>89</v>
      </c>
      <c r="AS29" s="239"/>
      <c r="AT29" s="321"/>
      <c r="AU29" s="263"/>
      <c r="AV29" s="265"/>
      <c r="AW29" s="261"/>
      <c r="AX29" s="263"/>
      <c r="AY29" s="265"/>
      <c r="AZ29" s="261"/>
      <c r="BA29" s="263"/>
      <c r="BB29" s="267"/>
    </row>
    <row r="30" spans="1:54" ht="11.1" customHeight="1" thickBot="1">
      <c r="A30" s="233"/>
      <c r="B30" s="234"/>
      <c r="C30" s="234"/>
      <c r="D30" s="234"/>
      <c r="E30" s="234"/>
      <c r="F30" s="234"/>
      <c r="G30" s="234"/>
      <c r="H30" s="234"/>
      <c r="I30" s="234"/>
      <c r="J30" s="235"/>
      <c r="K30" s="323"/>
      <c r="L30" s="300"/>
      <c r="M30" s="303"/>
      <c r="N30" s="309"/>
      <c r="O30" s="300"/>
      <c r="P30" s="303"/>
      <c r="Q30" s="309"/>
      <c r="R30" s="300"/>
      <c r="S30" s="303"/>
      <c r="T30" s="324"/>
      <c r="U30" s="331"/>
      <c r="V30" s="303"/>
      <c r="W30" s="309"/>
      <c r="X30" s="300"/>
      <c r="Y30" s="303"/>
      <c r="Z30" s="309"/>
      <c r="AA30" s="300"/>
      <c r="AB30" s="303"/>
      <c r="AC30" s="324"/>
      <c r="AE30" s="183"/>
      <c r="AF30" s="135"/>
      <c r="AG30" s="184"/>
      <c r="AH30" s="183"/>
      <c r="AI30" s="135"/>
      <c r="AJ30" s="135"/>
      <c r="AK30" s="135"/>
      <c r="AL30" s="135"/>
      <c r="AM30" s="135"/>
      <c r="AN30" s="135"/>
      <c r="AO30" s="184"/>
      <c r="AP30" s="240" t="s">
        <v>90</v>
      </c>
      <c r="AQ30" s="241"/>
      <c r="AR30" s="241" t="s">
        <v>91</v>
      </c>
      <c r="AS30" s="242"/>
      <c r="AT30" s="322"/>
      <c r="AU30" s="264"/>
      <c r="AV30" s="266"/>
      <c r="AW30" s="262"/>
      <c r="AX30" s="264"/>
      <c r="AY30" s="266"/>
      <c r="AZ30" s="262"/>
      <c r="BA30" s="264"/>
      <c r="BB30" s="268"/>
    </row>
    <row r="31" spans="1:54" ht="11.1" customHeight="1">
      <c r="A31" s="250" t="s">
        <v>94</v>
      </c>
      <c r="B31" s="251"/>
      <c r="C31" s="251"/>
      <c r="D31" s="251"/>
      <c r="E31" s="251"/>
      <c r="F31" s="251"/>
      <c r="G31" s="251"/>
      <c r="H31" s="251"/>
      <c r="I31" s="251"/>
      <c r="J31" s="252"/>
      <c r="K31" s="325"/>
      <c r="L31" s="299"/>
      <c r="M31" s="302"/>
      <c r="N31" s="308"/>
      <c r="O31" s="299"/>
      <c r="P31" s="302"/>
      <c r="Q31" s="308"/>
      <c r="R31" s="299"/>
      <c r="S31" s="302"/>
      <c r="T31" s="327"/>
      <c r="U31" s="329"/>
      <c r="V31" s="302"/>
      <c r="W31" s="308"/>
      <c r="X31" s="299"/>
      <c r="Y31" s="302"/>
      <c r="Z31" s="308"/>
      <c r="AA31" s="299"/>
      <c r="AB31" s="302"/>
      <c r="AC31" s="305"/>
      <c r="AE31" s="178"/>
      <c r="AF31" s="179"/>
      <c r="AG31" s="180"/>
      <c r="AH31" s="178"/>
      <c r="AI31" s="179"/>
      <c r="AJ31" s="179"/>
      <c r="AK31" s="179"/>
      <c r="AL31" s="179"/>
      <c r="AM31" s="179"/>
      <c r="AN31" s="179"/>
      <c r="AO31" s="180"/>
      <c r="AP31" s="237" t="s">
        <v>88</v>
      </c>
      <c r="AQ31" s="238"/>
      <c r="AR31" s="238" t="s">
        <v>89</v>
      </c>
      <c r="AS31" s="239"/>
      <c r="AT31" s="321"/>
      <c r="AU31" s="263"/>
      <c r="AV31" s="265"/>
      <c r="AW31" s="261"/>
      <c r="AX31" s="263"/>
      <c r="AY31" s="265"/>
      <c r="AZ31" s="261"/>
      <c r="BA31" s="263"/>
      <c r="BB31" s="267"/>
    </row>
    <row r="32" spans="1:54" ht="11.1" customHeight="1" thickBot="1">
      <c r="A32" s="253"/>
      <c r="B32" s="254"/>
      <c r="C32" s="254"/>
      <c r="D32" s="254"/>
      <c r="E32" s="254"/>
      <c r="F32" s="254"/>
      <c r="G32" s="254"/>
      <c r="H32" s="254"/>
      <c r="I32" s="254"/>
      <c r="J32" s="255"/>
      <c r="K32" s="326"/>
      <c r="L32" s="301"/>
      <c r="M32" s="304"/>
      <c r="N32" s="310"/>
      <c r="O32" s="301"/>
      <c r="P32" s="304"/>
      <c r="Q32" s="310"/>
      <c r="R32" s="301"/>
      <c r="S32" s="304"/>
      <c r="T32" s="328"/>
      <c r="U32" s="330"/>
      <c r="V32" s="304"/>
      <c r="W32" s="310"/>
      <c r="X32" s="301"/>
      <c r="Y32" s="304"/>
      <c r="Z32" s="310"/>
      <c r="AA32" s="301"/>
      <c r="AB32" s="304"/>
      <c r="AC32" s="307"/>
      <c r="AE32" s="183"/>
      <c r="AF32" s="135"/>
      <c r="AG32" s="184"/>
      <c r="AH32" s="183"/>
      <c r="AI32" s="135"/>
      <c r="AJ32" s="135"/>
      <c r="AK32" s="135"/>
      <c r="AL32" s="135"/>
      <c r="AM32" s="135"/>
      <c r="AN32" s="135"/>
      <c r="AO32" s="184"/>
      <c r="AP32" s="240" t="s">
        <v>90</v>
      </c>
      <c r="AQ32" s="241"/>
      <c r="AR32" s="241" t="s">
        <v>91</v>
      </c>
      <c r="AS32" s="242"/>
      <c r="AT32" s="322"/>
      <c r="AU32" s="264"/>
      <c r="AV32" s="266"/>
      <c r="AW32" s="262"/>
      <c r="AX32" s="264"/>
      <c r="AY32" s="266"/>
      <c r="AZ32" s="262"/>
      <c r="BA32" s="264"/>
      <c r="BB32" s="268"/>
    </row>
    <row r="33" spans="1:69" ht="11.1" customHeight="1">
      <c r="A33" s="233" t="s">
        <v>95</v>
      </c>
      <c r="B33" s="234"/>
      <c r="C33" s="234"/>
      <c r="D33" s="234"/>
      <c r="E33" s="234"/>
      <c r="F33" s="234"/>
      <c r="G33" s="234"/>
      <c r="H33" s="234"/>
      <c r="I33" s="234"/>
      <c r="J33" s="235"/>
      <c r="K33" s="256"/>
      <c r="L33" s="243"/>
      <c r="M33" s="244"/>
      <c r="N33" s="257"/>
      <c r="O33" s="243"/>
      <c r="P33" s="244"/>
      <c r="Q33" s="257"/>
      <c r="R33" s="243"/>
      <c r="S33" s="244"/>
      <c r="T33" s="245"/>
      <c r="U33" s="258"/>
      <c r="V33" s="244"/>
      <c r="W33" s="257"/>
      <c r="X33" s="243"/>
      <c r="Y33" s="244"/>
      <c r="Z33" s="257"/>
      <c r="AA33" s="243"/>
      <c r="AB33" s="244"/>
      <c r="AC33" s="245"/>
      <c r="AE33" s="178"/>
      <c r="AF33" s="179"/>
      <c r="AG33" s="180"/>
      <c r="AH33" s="178"/>
      <c r="AI33" s="179"/>
      <c r="AJ33" s="179"/>
      <c r="AK33" s="179"/>
      <c r="AL33" s="179"/>
      <c r="AM33" s="179"/>
      <c r="AN33" s="179"/>
      <c r="AO33" s="180"/>
      <c r="AP33" s="237" t="s">
        <v>88</v>
      </c>
      <c r="AQ33" s="238"/>
      <c r="AR33" s="238" t="s">
        <v>89</v>
      </c>
      <c r="AS33" s="239"/>
      <c r="AT33" s="321"/>
      <c r="AU33" s="263"/>
      <c r="AV33" s="265"/>
      <c r="AW33" s="261"/>
      <c r="AX33" s="263"/>
      <c r="AY33" s="265"/>
      <c r="AZ33" s="261"/>
      <c r="BA33" s="263"/>
      <c r="BB33" s="267"/>
      <c r="BP33" t="str">
        <f>'未契約分①　請求者控'!BQ33:BQ34</f>
        <v>当座預金又は、普通預金の□をクリック</v>
      </c>
      <c r="BQ33">
        <f>'未契約分①　請求者控'!BR33:BR34</f>
        <v>0</v>
      </c>
    </row>
    <row r="34" spans="1:69" ht="11.1" customHeight="1" thickBot="1">
      <c r="A34" s="188"/>
      <c r="B34" s="189"/>
      <c r="C34" s="189"/>
      <c r="D34" s="189"/>
      <c r="E34" s="189"/>
      <c r="F34" s="189"/>
      <c r="G34" s="189"/>
      <c r="H34" s="189"/>
      <c r="I34" s="189"/>
      <c r="J34" s="190"/>
      <c r="K34" s="226"/>
      <c r="L34" s="228"/>
      <c r="M34" s="230"/>
      <c r="N34" s="232"/>
      <c r="O34" s="228"/>
      <c r="P34" s="230"/>
      <c r="Q34" s="232"/>
      <c r="R34" s="228"/>
      <c r="S34" s="230"/>
      <c r="T34" s="246"/>
      <c r="U34" s="249"/>
      <c r="V34" s="230"/>
      <c r="W34" s="232"/>
      <c r="X34" s="228"/>
      <c r="Y34" s="230"/>
      <c r="Z34" s="232"/>
      <c r="AA34" s="228"/>
      <c r="AB34" s="230"/>
      <c r="AC34" s="246"/>
      <c r="AE34" s="236"/>
      <c r="AF34" s="119"/>
      <c r="AG34" s="195"/>
      <c r="AH34" s="183"/>
      <c r="AI34" s="135"/>
      <c r="AJ34" s="135"/>
      <c r="AK34" s="135"/>
      <c r="AL34" s="135"/>
      <c r="AM34" s="135"/>
      <c r="AN34" s="135"/>
      <c r="AO34" s="184"/>
      <c r="AP34" s="240" t="s">
        <v>90</v>
      </c>
      <c r="AQ34" s="241"/>
      <c r="AR34" s="241" t="s">
        <v>91</v>
      </c>
      <c r="AS34" s="242"/>
      <c r="AT34" s="331"/>
      <c r="AU34" s="303"/>
      <c r="AV34" s="309"/>
      <c r="AW34" s="300"/>
      <c r="AX34" s="303"/>
      <c r="AY34" s="309"/>
      <c r="AZ34" s="300"/>
      <c r="BA34" s="303"/>
      <c r="BB34" s="324"/>
    </row>
    <row r="35" spans="1:69" ht="11.1" customHeight="1">
      <c r="A35" s="185" t="s">
        <v>96</v>
      </c>
      <c r="B35" s="186"/>
      <c r="C35" s="186"/>
      <c r="D35" s="186"/>
      <c r="E35" s="186"/>
      <c r="F35" s="186"/>
      <c r="G35" s="186"/>
      <c r="H35" s="186"/>
      <c r="I35" s="186"/>
      <c r="J35" s="187"/>
      <c r="K35" s="225"/>
      <c r="L35" s="227"/>
      <c r="M35" s="229"/>
      <c r="N35" s="231"/>
      <c r="O35" s="227"/>
      <c r="P35" s="229"/>
      <c r="Q35" s="231"/>
      <c r="R35" s="227"/>
      <c r="S35" s="229"/>
      <c r="T35" s="247"/>
      <c r="U35" s="248"/>
      <c r="V35" s="229"/>
      <c r="W35" s="231"/>
      <c r="X35" s="227"/>
      <c r="Y35" s="229"/>
      <c r="Z35" s="231"/>
      <c r="AA35" s="227"/>
      <c r="AB35" s="229"/>
      <c r="AC35" s="247"/>
      <c r="AE35" s="191" t="s">
        <v>97</v>
      </c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3"/>
      <c r="AT35" s="329"/>
      <c r="AU35" s="302"/>
      <c r="AV35" s="308"/>
      <c r="AW35" s="299"/>
      <c r="AX35" s="302"/>
      <c r="AY35" s="308"/>
      <c r="AZ35" s="299"/>
      <c r="BA35" s="302"/>
      <c r="BB35" s="305"/>
    </row>
    <row r="36" spans="1:69" ht="11.1" customHeight="1" thickBot="1">
      <c r="A36" s="188"/>
      <c r="B36" s="189"/>
      <c r="C36" s="189"/>
      <c r="D36" s="189"/>
      <c r="E36" s="189"/>
      <c r="F36" s="189"/>
      <c r="G36" s="189"/>
      <c r="H36" s="189"/>
      <c r="I36" s="189"/>
      <c r="J36" s="190"/>
      <c r="K36" s="226"/>
      <c r="L36" s="228"/>
      <c r="M36" s="230"/>
      <c r="N36" s="232"/>
      <c r="O36" s="228"/>
      <c r="P36" s="230"/>
      <c r="Q36" s="232"/>
      <c r="R36" s="228"/>
      <c r="S36" s="230"/>
      <c r="T36" s="246"/>
      <c r="U36" s="249"/>
      <c r="V36" s="230"/>
      <c r="W36" s="232"/>
      <c r="X36" s="228"/>
      <c r="Y36" s="230"/>
      <c r="Z36" s="232"/>
      <c r="AA36" s="228"/>
      <c r="AB36" s="230"/>
      <c r="AC36" s="246"/>
      <c r="AE36" s="194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  <c r="AP36" s="119"/>
      <c r="AQ36" s="119"/>
      <c r="AR36" s="119"/>
      <c r="AS36" s="195"/>
      <c r="AT36" s="330"/>
      <c r="AU36" s="304"/>
      <c r="AV36" s="310"/>
      <c r="AW36" s="301"/>
      <c r="AX36" s="304"/>
      <c r="AY36" s="310"/>
      <c r="AZ36" s="301"/>
      <c r="BA36" s="304"/>
      <c r="BB36" s="307"/>
    </row>
    <row r="37" spans="1:69" ht="5.45" customHeight="1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69" ht="12.6" customHeight="1">
      <c r="A38" s="196" t="s">
        <v>98</v>
      </c>
      <c r="B38" s="197"/>
      <c r="C38" s="178"/>
      <c r="D38" s="179"/>
      <c r="E38" s="179"/>
      <c r="F38" s="179"/>
      <c r="G38" s="179"/>
      <c r="H38" s="179"/>
      <c r="I38" s="179"/>
      <c r="J38" s="179"/>
      <c r="K38" s="179"/>
      <c r="L38" s="179"/>
      <c r="M38" s="180"/>
      <c r="N38" s="202" t="s">
        <v>113</v>
      </c>
      <c r="O38" s="203"/>
      <c r="P38" s="203"/>
      <c r="Q38" s="202"/>
      <c r="R38" s="203"/>
      <c r="S38" s="203"/>
      <c r="T38" s="203"/>
      <c r="U38" s="203"/>
      <c r="V38" s="203"/>
      <c r="W38" s="203"/>
      <c r="X38" s="203"/>
      <c r="Y38" s="203"/>
      <c r="Z38" s="203"/>
      <c r="AA38" s="332"/>
      <c r="AB38" s="22"/>
      <c r="AC38" s="23"/>
      <c r="AD38" s="23"/>
      <c r="AE38" s="23"/>
      <c r="AM38" s="21"/>
      <c r="AN38" s="208" t="s">
        <v>99</v>
      </c>
      <c r="AO38" s="208"/>
      <c r="AP38" s="208"/>
      <c r="AQ38" s="208" t="s">
        <v>118</v>
      </c>
      <c r="AR38" s="208"/>
      <c r="AS38" s="208"/>
      <c r="AT38" s="166" t="s">
        <v>114</v>
      </c>
      <c r="AU38" s="167"/>
      <c r="AV38" s="168"/>
      <c r="AW38" s="169" t="s">
        <v>100</v>
      </c>
      <c r="AX38" s="170"/>
      <c r="AY38" s="171"/>
      <c r="AZ38" s="172" t="s">
        <v>101</v>
      </c>
      <c r="BA38" s="173"/>
      <c r="BB38" s="174"/>
    </row>
    <row r="39" spans="1:69" ht="12.6" customHeight="1">
      <c r="A39" s="198"/>
      <c r="B39" s="199"/>
      <c r="C39" s="181"/>
      <c r="D39" s="83"/>
      <c r="E39" s="83"/>
      <c r="F39" s="83"/>
      <c r="G39" s="83"/>
      <c r="H39" s="83"/>
      <c r="I39" s="83"/>
      <c r="J39" s="83"/>
      <c r="K39" s="83"/>
      <c r="L39" s="83"/>
      <c r="M39" s="182"/>
      <c r="N39" s="204"/>
      <c r="O39" s="205"/>
      <c r="P39" s="205"/>
      <c r="Q39" s="204"/>
      <c r="R39" s="205"/>
      <c r="S39" s="205"/>
      <c r="T39" s="205"/>
      <c r="U39" s="205"/>
      <c r="V39" s="205"/>
      <c r="W39" s="205"/>
      <c r="X39" s="205"/>
      <c r="Y39" s="205"/>
      <c r="Z39" s="205"/>
      <c r="AA39" s="333"/>
      <c r="AB39" s="22"/>
      <c r="AC39" s="23"/>
      <c r="AD39" s="23"/>
      <c r="AE39" s="23"/>
      <c r="AM39" s="21"/>
      <c r="AN39" s="180"/>
      <c r="AO39" s="175"/>
      <c r="AP39" s="175"/>
      <c r="AQ39" s="175"/>
      <c r="AR39" s="175"/>
      <c r="AS39" s="175"/>
      <c r="AT39" s="178"/>
      <c r="AU39" s="179"/>
      <c r="AV39" s="180"/>
      <c r="AW39" s="178"/>
      <c r="AX39" s="179"/>
      <c r="AY39" s="180"/>
      <c r="AZ39" s="178"/>
      <c r="BA39" s="179"/>
      <c r="BB39" s="180"/>
    </row>
    <row r="40" spans="1:69" ht="12.6" customHeight="1">
      <c r="A40" s="198"/>
      <c r="B40" s="199"/>
      <c r="C40" s="181"/>
      <c r="D40" s="83"/>
      <c r="E40" s="83"/>
      <c r="F40" s="83"/>
      <c r="G40" s="83"/>
      <c r="H40" s="83"/>
      <c r="I40" s="83"/>
      <c r="J40" s="83"/>
      <c r="K40" s="83"/>
      <c r="L40" s="83"/>
      <c r="M40" s="182"/>
      <c r="N40" s="204"/>
      <c r="O40" s="205"/>
      <c r="P40" s="205"/>
      <c r="Q40" s="204"/>
      <c r="R40" s="205"/>
      <c r="S40" s="205"/>
      <c r="T40" s="205"/>
      <c r="U40" s="205"/>
      <c r="V40" s="205"/>
      <c r="W40" s="205"/>
      <c r="X40" s="205"/>
      <c r="Y40" s="205"/>
      <c r="Z40" s="205"/>
      <c r="AA40" s="333"/>
      <c r="AB40" s="22"/>
      <c r="AC40" s="23"/>
      <c r="AD40" s="23"/>
      <c r="AE40" s="23"/>
      <c r="AM40" s="21"/>
      <c r="AN40" s="182"/>
      <c r="AO40" s="176"/>
      <c r="AP40" s="176"/>
      <c r="AQ40" s="176"/>
      <c r="AR40" s="176"/>
      <c r="AS40" s="176"/>
      <c r="AT40" s="181"/>
      <c r="AU40" s="83"/>
      <c r="AV40" s="182"/>
      <c r="AW40" s="181"/>
      <c r="AX40" s="83"/>
      <c r="AY40" s="182"/>
      <c r="AZ40" s="181"/>
      <c r="BA40" s="83"/>
      <c r="BB40" s="182"/>
    </row>
    <row r="41" spans="1:69" ht="12.6" customHeight="1">
      <c r="A41" s="200"/>
      <c r="B41" s="201"/>
      <c r="C41" s="183"/>
      <c r="D41" s="135"/>
      <c r="E41" s="135"/>
      <c r="F41" s="135"/>
      <c r="G41" s="135"/>
      <c r="H41" s="135"/>
      <c r="I41" s="135"/>
      <c r="J41" s="135"/>
      <c r="K41" s="135"/>
      <c r="L41" s="135"/>
      <c r="M41" s="184"/>
      <c r="N41" s="206"/>
      <c r="O41" s="207"/>
      <c r="P41" s="207"/>
      <c r="Q41" s="206"/>
      <c r="R41" s="207"/>
      <c r="S41" s="207"/>
      <c r="T41" s="207"/>
      <c r="U41" s="207"/>
      <c r="V41" s="207"/>
      <c r="W41" s="207"/>
      <c r="X41" s="207"/>
      <c r="Y41" s="207"/>
      <c r="Z41" s="207"/>
      <c r="AA41" s="334"/>
      <c r="AB41" s="22"/>
      <c r="AC41" s="23"/>
      <c r="AD41" s="23"/>
      <c r="AE41" s="23"/>
      <c r="AM41" s="21"/>
      <c r="AN41" s="184"/>
      <c r="AO41" s="177"/>
      <c r="AP41" s="177"/>
      <c r="AQ41" s="177"/>
      <c r="AR41" s="177"/>
      <c r="AS41" s="177"/>
      <c r="AT41" s="183"/>
      <c r="AU41" s="135"/>
      <c r="AV41" s="184"/>
      <c r="AW41" s="183"/>
      <c r="AX41" s="135"/>
      <c r="AY41" s="184"/>
      <c r="AZ41" s="183"/>
      <c r="BA41" s="135"/>
      <c r="BB41" s="184"/>
    </row>
    <row r="42" spans="1:69" ht="14.1" customHeight="1">
      <c r="BB42" s="4"/>
    </row>
  </sheetData>
  <sheetProtection algorithmName="SHA-512" hashValue="tVWDXMPaKyv3wHI9O6iyHhIactgudlS0u1ooI8mP042zbs6TQtYNpf/cScb+SuH7ix4xfAPoin9CWzWVB/IE/Q==" saltValue="uvZKIltiWeYoPJ489BWeug==" spinCount="100000" sheet="1" objects="1" scenarios="1"/>
  <mergeCells count="351">
    <mergeCell ref="AH25:AO26"/>
    <mergeCell ref="AH27:AO28"/>
    <mergeCell ref="AH29:AO30"/>
    <mergeCell ref="AH31:AO32"/>
    <mergeCell ref="AH33:AO34"/>
    <mergeCell ref="Q38:AA41"/>
    <mergeCell ref="C38:M41"/>
    <mergeCell ref="BB35:BB36"/>
    <mergeCell ref="AT33:AT34"/>
    <mergeCell ref="AU33:AU34"/>
    <mergeCell ref="AV33:AV34"/>
    <mergeCell ref="AW33:AW34"/>
    <mergeCell ref="AX33:AX34"/>
    <mergeCell ref="AY33:AY34"/>
    <mergeCell ref="AZ33:AZ34"/>
    <mergeCell ref="BA33:BA34"/>
    <mergeCell ref="BB33:BB34"/>
    <mergeCell ref="AY35:AY36"/>
    <mergeCell ref="AZ35:AZ36"/>
    <mergeCell ref="BA35:BA36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BB31:BB32"/>
    <mergeCell ref="AT29:AT30"/>
    <mergeCell ref="AU29:AU30"/>
    <mergeCell ref="AV29:AV30"/>
    <mergeCell ref="AW29:AW30"/>
    <mergeCell ref="AX29:AX30"/>
    <mergeCell ref="AY29:AY30"/>
    <mergeCell ref="AZ29:AZ30"/>
    <mergeCell ref="BA29:BA30"/>
    <mergeCell ref="BB29:BB30"/>
    <mergeCell ref="AT27:AT28"/>
    <mergeCell ref="AU27:AU28"/>
    <mergeCell ref="AV27:AV28"/>
    <mergeCell ref="AW27:AW28"/>
    <mergeCell ref="AX27:AX28"/>
    <mergeCell ref="AY27:AY28"/>
    <mergeCell ref="AZ27:AZ28"/>
    <mergeCell ref="BA27:BA28"/>
    <mergeCell ref="BB27:BB28"/>
    <mergeCell ref="BB18:BB20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BB25:BB26"/>
    <mergeCell ref="AB29:AB30"/>
    <mergeCell ref="AC29:AC30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W27:W28"/>
    <mergeCell ref="X27:X28"/>
    <mergeCell ref="Y27:Y28"/>
    <mergeCell ref="Z27:Z28"/>
    <mergeCell ref="AA27:AA28"/>
    <mergeCell ref="AB27:AB28"/>
    <mergeCell ref="AC27:AC28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A23:AA24"/>
    <mergeCell ref="AB23:AB24"/>
    <mergeCell ref="AC23:AC24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V21:V22"/>
    <mergeCell ref="W21:W22"/>
    <mergeCell ref="X21:X22"/>
    <mergeCell ref="Y21:Y22"/>
    <mergeCell ref="Z21:Z22"/>
    <mergeCell ref="AA21:AA22"/>
    <mergeCell ref="AB21:AB22"/>
    <mergeCell ref="AC21:AC22"/>
    <mergeCell ref="K23:K24"/>
    <mergeCell ref="L23:L24"/>
    <mergeCell ref="M23:M24"/>
    <mergeCell ref="N23:N24"/>
    <mergeCell ref="O23:O24"/>
    <mergeCell ref="P23:P24"/>
    <mergeCell ref="Q23:Q24"/>
    <mergeCell ref="R23:R24"/>
    <mergeCell ref="S23:S24"/>
    <mergeCell ref="T23:T24"/>
    <mergeCell ref="U23:U24"/>
    <mergeCell ref="V23:V24"/>
    <mergeCell ref="W23:W24"/>
    <mergeCell ref="X23:X24"/>
    <mergeCell ref="Y23:Y24"/>
    <mergeCell ref="Z23:Z24"/>
    <mergeCell ref="AW1:BB1"/>
    <mergeCell ref="AW2:BB2"/>
    <mergeCell ref="AS2:AV2"/>
    <mergeCell ref="A8:J8"/>
    <mergeCell ref="AL8:AN8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U5:AJ6"/>
    <mergeCell ref="AL5:AN5"/>
    <mergeCell ref="A12:J12"/>
    <mergeCell ref="AO5:BB5"/>
    <mergeCell ref="A6:C6"/>
    <mergeCell ref="AL6:AN7"/>
    <mergeCell ref="AO6:AY7"/>
    <mergeCell ref="AZ6:BB7"/>
    <mergeCell ref="A7:J7"/>
    <mergeCell ref="K7:T7"/>
    <mergeCell ref="U7:AC7"/>
    <mergeCell ref="AD7:AJ7"/>
    <mergeCell ref="Q6:T6"/>
    <mergeCell ref="N6:P6"/>
    <mergeCell ref="A4:C5"/>
    <mergeCell ref="D4:T5"/>
    <mergeCell ref="U4:AJ4"/>
    <mergeCell ref="AL4:AN4"/>
    <mergeCell ref="AO4:BB4"/>
    <mergeCell ref="A13:J13"/>
    <mergeCell ref="AD13:AJ13"/>
    <mergeCell ref="AL13:AN13"/>
    <mergeCell ref="AO13:BB13"/>
    <mergeCell ref="AO9:BB9"/>
    <mergeCell ref="A10:J10"/>
    <mergeCell ref="AL10:AN10"/>
    <mergeCell ref="AO10:BB10"/>
    <mergeCell ref="A11:J11"/>
    <mergeCell ref="AL11:AN12"/>
    <mergeCell ref="AO11:AS11"/>
    <mergeCell ref="AT11:AU11"/>
    <mergeCell ref="AV11:AY11"/>
    <mergeCell ref="AZ11:BA11"/>
    <mergeCell ref="A9:J9"/>
    <mergeCell ref="AL9:AN9"/>
    <mergeCell ref="AD12:AJ12"/>
    <mergeCell ref="AP12:AQ12"/>
    <mergeCell ref="AS12:AT12"/>
    <mergeCell ref="AV16:BB16"/>
    <mergeCell ref="A18:T18"/>
    <mergeCell ref="U18:AC18"/>
    <mergeCell ref="AE18:AR20"/>
    <mergeCell ref="A19:J20"/>
    <mergeCell ref="A14:J14"/>
    <mergeCell ref="AD14:AJ14"/>
    <mergeCell ref="AL14:AN14"/>
    <mergeCell ref="AO14:BB14"/>
    <mergeCell ref="A16:J16"/>
    <mergeCell ref="AE16:AK16"/>
    <mergeCell ref="AR16:AU16"/>
    <mergeCell ref="AA19:AA20"/>
    <mergeCell ref="AB19:AB20"/>
    <mergeCell ref="AC19:AC20"/>
    <mergeCell ref="AS18:AS20"/>
    <mergeCell ref="AT18:AT20"/>
    <mergeCell ref="AU18:AU20"/>
    <mergeCell ref="AV18:AV20"/>
    <mergeCell ref="AW18:AW20"/>
    <mergeCell ref="AX18:AX20"/>
    <mergeCell ref="AY18:AY20"/>
    <mergeCell ref="AZ18:AZ20"/>
    <mergeCell ref="BA18:BA20"/>
    <mergeCell ref="A25:J26"/>
    <mergeCell ref="AE25:AG26"/>
    <mergeCell ref="AP25:AQ25"/>
    <mergeCell ref="AR25:AS25"/>
    <mergeCell ref="AP26:AQ26"/>
    <mergeCell ref="AR26:AS26"/>
    <mergeCell ref="A21:J22"/>
    <mergeCell ref="AE21:BB22"/>
    <mergeCell ref="A23:J24"/>
    <mergeCell ref="AE23:AG24"/>
    <mergeCell ref="AH23:AO24"/>
    <mergeCell ref="AP23:AS24"/>
    <mergeCell ref="AT23:BB24"/>
    <mergeCell ref="K21:K22"/>
    <mergeCell ref="L21:L22"/>
    <mergeCell ref="M21:M22"/>
    <mergeCell ref="N21:N22"/>
    <mergeCell ref="O21:O22"/>
    <mergeCell ref="P21:P22"/>
    <mergeCell ref="Q21:Q22"/>
    <mergeCell ref="R21:R22"/>
    <mergeCell ref="S21:S22"/>
    <mergeCell ref="T21:T22"/>
    <mergeCell ref="U21:U22"/>
    <mergeCell ref="A29:J30"/>
    <mergeCell ref="AE29:AG30"/>
    <mergeCell ref="AP29:AQ29"/>
    <mergeCell ref="AR29:AS29"/>
    <mergeCell ref="AP30:AQ30"/>
    <mergeCell ref="AR30:AS30"/>
    <mergeCell ref="A27:J28"/>
    <mergeCell ref="AE27:AG28"/>
    <mergeCell ref="AP27:AQ27"/>
    <mergeCell ref="AR27:AS27"/>
    <mergeCell ref="AP28:AQ28"/>
    <mergeCell ref="AR28:AS28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A31:J32"/>
    <mergeCell ref="AE31:AG32"/>
    <mergeCell ref="AP31:AQ31"/>
    <mergeCell ref="AR31:AS31"/>
    <mergeCell ref="AP32:AQ32"/>
    <mergeCell ref="AR32:AS32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V33:V34"/>
    <mergeCell ref="W33:W34"/>
    <mergeCell ref="X33:X34"/>
    <mergeCell ref="Y33:Y34"/>
    <mergeCell ref="Z33:Z34"/>
    <mergeCell ref="AA33:AA34"/>
    <mergeCell ref="AB33:AB34"/>
    <mergeCell ref="A33:J34"/>
    <mergeCell ref="AE33:AG34"/>
    <mergeCell ref="AP33:AQ33"/>
    <mergeCell ref="AR33:AS33"/>
    <mergeCell ref="AP34:AQ34"/>
    <mergeCell ref="AR34:AS34"/>
    <mergeCell ref="AC33:AC34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U35:U36"/>
    <mergeCell ref="V35:V36"/>
    <mergeCell ref="W35:W36"/>
    <mergeCell ref="X35:X36"/>
    <mergeCell ref="Y35:Y36"/>
    <mergeCell ref="Z35:Z36"/>
    <mergeCell ref="AA35:AA36"/>
    <mergeCell ref="A1:P1"/>
    <mergeCell ref="A2:P2"/>
    <mergeCell ref="U1:AJ2"/>
    <mergeCell ref="AT38:AV38"/>
    <mergeCell ref="AW38:AY38"/>
    <mergeCell ref="AZ38:BB38"/>
    <mergeCell ref="AN39:AP41"/>
    <mergeCell ref="AQ39:AS41"/>
    <mergeCell ref="AT39:AV41"/>
    <mergeCell ref="AW39:AY41"/>
    <mergeCell ref="AZ39:BB41"/>
    <mergeCell ref="A35:J36"/>
    <mergeCell ref="AE35:AS36"/>
    <mergeCell ref="A38:B41"/>
    <mergeCell ref="N38:P41"/>
    <mergeCell ref="AN38:AP38"/>
    <mergeCell ref="AQ38:AS38"/>
    <mergeCell ref="AB35:AB36"/>
    <mergeCell ref="AC35:AC36"/>
    <mergeCell ref="AT35:AT36"/>
    <mergeCell ref="AU35:AU36"/>
    <mergeCell ref="AV35:AV36"/>
    <mergeCell ref="AW35:AW36"/>
    <mergeCell ref="AX35:AX36"/>
  </mergeCells>
  <phoneticPr fontId="2"/>
  <pageMargins left="0.47244094488188981" right="0" top="0.59055118110236227" bottom="0" header="0.35433070866141736" footer="0.19685039370078741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40</xdr:col>
                    <xdr:colOff>0</xdr:colOff>
                    <xdr:row>10</xdr:row>
                    <xdr:rowOff>238125</xdr:rowOff>
                  </from>
                  <to>
                    <xdr:col>41</xdr:col>
                    <xdr:colOff>47625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43</xdr:col>
                    <xdr:colOff>0</xdr:colOff>
                    <xdr:row>11</xdr:row>
                    <xdr:rowOff>0</xdr:rowOff>
                  </from>
                  <to>
                    <xdr:col>44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未契約分①　請求者控</vt:lpstr>
      <vt:lpstr>未契約分②　提出用</vt:lpstr>
      <vt:lpstr>未契約分③　提出用</vt:lpstr>
      <vt:lpstr>'未契約分①　請求者控'!Print_Area</vt:lpstr>
      <vt:lpstr>'未契約分②　提出用'!Print_Area</vt:lpstr>
      <vt:lpstr>'未契約分③　提出用'!Print_Area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ほんしゃPC</dc:creator>
  <cp:lastModifiedBy>miku koyama</cp:lastModifiedBy>
  <cp:lastPrinted>2025-06-24T02:10:49Z</cp:lastPrinted>
  <dcterms:created xsi:type="dcterms:W3CDTF">2023-06-19T06:48:03Z</dcterms:created>
  <dcterms:modified xsi:type="dcterms:W3CDTF">2025-06-25T04:24:09Z</dcterms:modified>
</cp:coreProperties>
</file>